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RELACION CONTRATACIÓN 2006 A 2016\2012\"/>
    </mc:Choice>
  </mc:AlternateContent>
  <bookViews>
    <workbookView xWindow="0" yWindow="0" windowWidth="19440" windowHeight="7755" tabRatio="809"/>
  </bookViews>
  <sheets>
    <sheet name="CONTRATOS, ADIC Y PRORR 2012" sheetId="26" r:id="rId1"/>
  </sheets>
  <definedNames>
    <definedName name="_xlnm._FilterDatabase" localSheetId="0" hidden="1">'CONTRATOS, ADIC Y PRORR 2012'!$A$4:$Z$75</definedName>
    <definedName name="_xlnm.Print_Area" localSheetId="0">'CONTRATOS, ADIC Y PRORR 2012'!$A$1:$Z$75</definedName>
    <definedName name="CONTRATO" localSheetId="0">#REF!</definedName>
    <definedName name="CONTRATO">#REF!</definedName>
    <definedName name="DATOS" localSheetId="0">#REF!</definedName>
    <definedName name="DATOS">#REF!</definedName>
    <definedName name="TERCERO" localSheetId="0">#REF!</definedName>
    <definedName name="TERCERO">#REF!</definedName>
    <definedName name="tipoc" localSheetId="0">#REF!</definedName>
    <definedName name="tipoc">#REF!</definedName>
  </definedNames>
  <calcPr calcId="152511"/>
  <customWorkbookViews>
    <customWorkbookView name="mgonzalez - Vista personalizada" guid="{03B8CA49-554E-4436-87F8-EAB83D53631B}" mergeInterval="0" personalView="1" maximized="1" xWindow="1" yWindow="1" windowWidth="1440" windowHeight="670" tabRatio="698" activeSheetId="6"/>
  </customWorkbookViews>
</workbook>
</file>

<file path=xl/calcChain.xml><?xml version="1.0" encoding="utf-8"?>
<calcChain xmlns="http://schemas.openxmlformats.org/spreadsheetml/2006/main">
  <c r="P57" i="26" l="1"/>
  <c r="Y57" i="26" s="1"/>
  <c r="P48" i="26"/>
  <c r="Y48" i="26" s="1"/>
  <c r="P44" i="26"/>
  <c r="Y44" i="26" s="1"/>
  <c r="P17" i="26"/>
  <c r="Y17" i="26" s="1"/>
  <c r="P16" i="26"/>
  <c r="Y16" i="26" s="1"/>
  <c r="P7" i="26"/>
  <c r="Y7" i="26" s="1"/>
  <c r="P13" i="26"/>
  <c r="Y13" i="26" s="1"/>
  <c r="Y75" i="26" l="1"/>
  <c r="R75" i="26"/>
  <c r="R74" i="26"/>
  <c r="P74" i="26"/>
  <c r="Y74" i="26" s="1"/>
  <c r="Y73" i="26"/>
  <c r="R73" i="26"/>
  <c r="R72" i="26"/>
  <c r="P72" i="26"/>
  <c r="Y72" i="26" s="1"/>
  <c r="R71" i="26"/>
  <c r="P71" i="26"/>
  <c r="Y71" i="26" s="1"/>
  <c r="Y70" i="26"/>
  <c r="R70" i="26"/>
  <c r="R69" i="26"/>
  <c r="P69" i="26"/>
  <c r="Y69" i="26" s="1"/>
  <c r="R68" i="26"/>
  <c r="P68" i="26"/>
  <c r="Y68" i="26" s="1"/>
  <c r="R67" i="26"/>
  <c r="P67" i="26"/>
  <c r="Y67" i="26" s="1"/>
  <c r="R66" i="26"/>
  <c r="P66" i="26"/>
  <c r="Y66" i="26" s="1"/>
  <c r="R65" i="26"/>
  <c r="P65" i="26"/>
  <c r="Y65" i="26" s="1"/>
  <c r="R64" i="26"/>
  <c r="P64" i="26"/>
  <c r="Y64" i="26" s="1"/>
  <c r="R63" i="26"/>
  <c r="P63" i="26"/>
  <c r="Y63" i="26" s="1"/>
  <c r="R62" i="26"/>
  <c r="P62" i="26"/>
  <c r="Y62" i="26" s="1"/>
  <c r="R61" i="26"/>
  <c r="P61" i="26"/>
  <c r="Y61" i="26" s="1"/>
  <c r="R60" i="26"/>
  <c r="P60" i="26"/>
  <c r="Y60" i="26" s="1"/>
  <c r="R59" i="26"/>
  <c r="P59" i="26"/>
  <c r="Y59" i="26" s="1"/>
  <c r="R58" i="26"/>
  <c r="P58" i="26"/>
  <c r="Y58" i="26" s="1"/>
  <c r="R56" i="26"/>
  <c r="R55" i="26"/>
  <c r="P55" i="26"/>
  <c r="Y55" i="26" s="1"/>
  <c r="R54" i="26"/>
  <c r="P54" i="26"/>
  <c r="Y54" i="26" s="1"/>
  <c r="R53" i="26"/>
  <c r="P53" i="26"/>
  <c r="Y53" i="26" s="1"/>
  <c r="R52" i="26"/>
  <c r="P52" i="26"/>
  <c r="Y52" i="26" s="1"/>
  <c r="R51" i="26"/>
  <c r="P51" i="26"/>
  <c r="Y51" i="26" s="1"/>
  <c r="R50" i="26"/>
  <c r="P50" i="26"/>
  <c r="Y50" i="26" s="1"/>
  <c r="Y49" i="26"/>
  <c r="R49" i="26"/>
  <c r="R47" i="26"/>
  <c r="P47" i="26"/>
  <c r="Y47" i="26" s="1"/>
  <c r="R46" i="26"/>
  <c r="P46" i="26"/>
  <c r="Y46" i="26" s="1"/>
  <c r="R45" i="26"/>
  <c r="P45" i="26"/>
  <c r="Y45" i="26" s="1"/>
  <c r="R43" i="26"/>
  <c r="P43" i="26"/>
  <c r="Y43" i="26" s="1"/>
  <c r="R42" i="26"/>
  <c r="P42" i="26"/>
  <c r="Y42" i="26" s="1"/>
  <c r="Y41" i="26"/>
  <c r="R41" i="26"/>
  <c r="R40" i="26"/>
  <c r="P40" i="26"/>
  <c r="Y40" i="26" s="1"/>
  <c r="R39" i="26"/>
  <c r="P39" i="26"/>
  <c r="Y39" i="26" s="1"/>
  <c r="R38" i="26"/>
  <c r="P38" i="26"/>
  <c r="Y38" i="26" s="1"/>
  <c r="R37" i="26"/>
  <c r="P37" i="26"/>
  <c r="Y37" i="26" s="1"/>
  <c r="R36" i="26"/>
  <c r="P36" i="26"/>
  <c r="Y36" i="26" s="1"/>
  <c r="R35" i="26"/>
  <c r="P35" i="26"/>
  <c r="Y35" i="26" s="1"/>
  <c r="R34" i="26"/>
  <c r="P34" i="26"/>
  <c r="Y34" i="26" s="1"/>
  <c r="R33" i="26"/>
  <c r="P33" i="26"/>
  <c r="Y33" i="26" s="1"/>
  <c r="R32" i="26"/>
  <c r="P32" i="26"/>
  <c r="Y32" i="26" s="1"/>
  <c r="R31" i="26"/>
  <c r="Y30" i="26"/>
  <c r="R30" i="26"/>
  <c r="R29" i="26"/>
  <c r="P29" i="26"/>
  <c r="Y29" i="26" s="1"/>
  <c r="R28" i="26"/>
  <c r="P28" i="26"/>
  <c r="Y28" i="26" s="1"/>
  <c r="R27" i="26"/>
  <c r="P27" i="26"/>
  <c r="Y27" i="26" s="1"/>
  <c r="R26" i="26"/>
  <c r="P26" i="26"/>
  <c r="Y26" i="26" s="1"/>
  <c r="R25" i="26"/>
  <c r="P25" i="26"/>
  <c r="Y25" i="26" s="1"/>
  <c r="R24" i="26"/>
  <c r="P24" i="26"/>
  <c r="Y24" i="26" s="1"/>
  <c r="R23" i="26"/>
  <c r="P23" i="26"/>
  <c r="Y23" i="26" s="1"/>
  <c r="R22" i="26"/>
  <c r="P22" i="26"/>
  <c r="Y22" i="26" s="1"/>
  <c r="R20" i="26"/>
  <c r="P20" i="26"/>
  <c r="Y20" i="26" s="1"/>
  <c r="R19" i="26"/>
  <c r="P19" i="26"/>
  <c r="Y19" i="26" s="1"/>
  <c r="Y18" i="26"/>
  <c r="R18" i="26"/>
  <c r="R15" i="26"/>
  <c r="P15" i="26"/>
  <c r="Y15" i="26" s="1"/>
  <c r="R14" i="26"/>
  <c r="P14" i="26"/>
  <c r="Y14" i="26" s="1"/>
  <c r="R12" i="26"/>
  <c r="P12" i="26"/>
  <c r="Y12" i="26" s="1"/>
  <c r="R11" i="26"/>
  <c r="P11" i="26"/>
  <c r="Y11" i="26" s="1"/>
  <c r="R10" i="26"/>
  <c r="P10" i="26"/>
  <c r="Y10" i="26" s="1"/>
  <c r="R9" i="26"/>
  <c r="P9" i="26"/>
  <c r="Y9" i="26" s="1"/>
  <c r="R8" i="26"/>
  <c r="P8" i="26"/>
  <c r="Y8" i="26" s="1"/>
  <c r="Y6" i="26"/>
  <c r="R6" i="26"/>
  <c r="R5" i="26"/>
  <c r="P5" i="26"/>
  <c r="Y5" i="26" s="1"/>
  <c r="R76" i="26" l="1"/>
</calcChain>
</file>

<file path=xl/sharedStrings.xml><?xml version="1.0" encoding="utf-8"?>
<sst xmlns="http://schemas.openxmlformats.org/spreadsheetml/2006/main" count="882" uniqueCount="434">
  <si>
    <t>MODALIDAD DE SELECCIÓN</t>
  </si>
  <si>
    <t>No. CONTRATO</t>
  </si>
  <si>
    <t>FECHA DE FIRMA Y/0 SUSCRIPCIÓN</t>
  </si>
  <si>
    <t>VALOR DEL CONTRATO</t>
  </si>
  <si>
    <t>TIPO DE CONTRATO</t>
  </si>
  <si>
    <t>OBJETO</t>
  </si>
  <si>
    <t>DV</t>
  </si>
  <si>
    <t>NOMBRE</t>
  </si>
  <si>
    <t>NIT O C.C.</t>
  </si>
  <si>
    <t>CONTRATISTA</t>
  </si>
  <si>
    <t>FECHA DE INICIO</t>
  </si>
  <si>
    <t>PLAZO DEL CONTRATO
(DÍAS)</t>
  </si>
  <si>
    <t>SUPERVISOR</t>
  </si>
  <si>
    <t>Contratación Directa</t>
  </si>
  <si>
    <t>Mínima Cuantía</t>
  </si>
  <si>
    <t>NA</t>
  </si>
  <si>
    <t>SUBDIRECTOR DE SERVICIOS GENERALES</t>
  </si>
  <si>
    <t>GUSTAVO FRANCISCO MONZÓN GARZÓN</t>
  </si>
  <si>
    <t>Concurso de Méritos</t>
  </si>
  <si>
    <t>Licitación Pública</t>
  </si>
  <si>
    <t>Selección Abreviada Subasta Inversa</t>
  </si>
  <si>
    <t>CARGO</t>
  </si>
  <si>
    <t>ESTADO DEL CONTRATO</t>
  </si>
  <si>
    <t>Compraventa</t>
  </si>
  <si>
    <t>Seguro</t>
  </si>
  <si>
    <t>Honorarios Entidad</t>
  </si>
  <si>
    <t>EN EJECUCIÓN</t>
  </si>
  <si>
    <t>Salud Ocupacional</t>
  </si>
  <si>
    <t>Arrendamientos</t>
  </si>
  <si>
    <t>Empresa de Telecomunicaciones de Bogotá - ETB S.A. ESP</t>
  </si>
  <si>
    <t>Combustibles lubricantes y llantas</t>
  </si>
  <si>
    <t>Comodato</t>
  </si>
  <si>
    <t>Control Social a la Gestión Pública</t>
  </si>
  <si>
    <t>Mantenimiento Entidad</t>
  </si>
  <si>
    <t>Bienestar e Incentivos</t>
  </si>
  <si>
    <t>Dotación</t>
  </si>
  <si>
    <t>Gastos de Computador</t>
  </si>
  <si>
    <t>Información</t>
  </si>
  <si>
    <t>Seguros Entidad</t>
  </si>
  <si>
    <t>RUBRO PRESUPUESTAL</t>
  </si>
  <si>
    <t>Impresos y Publicaciones</t>
  </si>
  <si>
    <t>Capacitación Interna</t>
  </si>
  <si>
    <t>Materiales y Suministros</t>
  </si>
  <si>
    <t>Selección Abreviada Menor Cuantía</t>
  </si>
  <si>
    <t>Promoción Institucional</t>
  </si>
  <si>
    <t>Compra de Equipo</t>
  </si>
  <si>
    <t>Director de Informática</t>
  </si>
  <si>
    <t>Compañía Colombiana de Construcción S.A - COD S.A.</t>
  </si>
  <si>
    <t>Mercedes Yunda Monroy</t>
  </si>
  <si>
    <t>Subdirector de Servicios Administrativos</t>
  </si>
  <si>
    <t>Prestación de Servicios</t>
  </si>
  <si>
    <t>Edna Piedad Cubillos Caicedo</t>
  </si>
  <si>
    <t>860007590-6</t>
  </si>
  <si>
    <t>899999115-8</t>
  </si>
  <si>
    <t>Jefe Oficina Asesora de Comunicaciones</t>
  </si>
  <si>
    <t>Rodrigo Tovar Garcés</t>
  </si>
  <si>
    <t>Auditor Fiscal</t>
  </si>
  <si>
    <t>Patricia Rico Rico</t>
  </si>
  <si>
    <t>Henry Vargas Díaz</t>
  </si>
  <si>
    <t>Subdirector de Recursos Materiales</t>
  </si>
  <si>
    <t>Suministrar gasolina corriente y ACPM, en las condiciones y términos definidos en la oferta presentada dentro del proceso de selección abreviada Nº 2 de 2012 y de conformidad con las exigencias del pliego de condiciones del mencionado proceso de selección.</t>
  </si>
  <si>
    <t>Colombiana de Combustibles CODECO SAS</t>
  </si>
  <si>
    <t>830056886-0</t>
  </si>
  <si>
    <t>900062917-9</t>
  </si>
  <si>
    <t>800076719-5</t>
  </si>
  <si>
    <t>860001022-7</t>
  </si>
  <si>
    <t>Colegio Mayor de Nuestra Señora del Rosario</t>
  </si>
  <si>
    <t>860007759-3</t>
  </si>
  <si>
    <t>Sudirector de Recursos Materiales</t>
  </si>
  <si>
    <t>Melba Pinto Gualdrón</t>
  </si>
  <si>
    <t>830023178-2</t>
  </si>
  <si>
    <t>860007336-1</t>
  </si>
  <si>
    <t>No. PROCESO SECOP</t>
  </si>
  <si>
    <t>FECHA DE TERMINACIÓN</t>
  </si>
  <si>
    <t>PRÒRROGA 
(Dìaz)</t>
  </si>
  <si>
    <t xml:space="preserve">NUEVA
FECHA DE TERMINACIÓN </t>
  </si>
  <si>
    <t>ADICIONES
$</t>
  </si>
  <si>
    <t xml:space="preserve">VALOR FINAL DEL CONTRATO
</t>
  </si>
  <si>
    <t>VALOR</t>
  </si>
  <si>
    <t>El contratista se compromete para con la Contraloría a la realización y producción de la transmisión en directo por televisión a través del Canal Capital de la rendición de cuenta del Contralor de Bogotá, así como la edición de un video institucional de la gestión de la Contraloría de Bogotá D.C., de acuerdo con la propuesta presentada por el contratista.</t>
  </si>
  <si>
    <t>Canal Capital Empresa Industrial y Comercial del Estado</t>
  </si>
  <si>
    <t>830012587-4</t>
  </si>
  <si>
    <t>15 hábiles</t>
  </si>
  <si>
    <t>-</t>
  </si>
  <si>
    <t>Andrés Felipe Romero Madriñan</t>
  </si>
  <si>
    <t>Caja Colombiana de Subsidio Familiar - Colsubsidio</t>
  </si>
  <si>
    <t>Jazmín del Socorro Eslait Masson</t>
  </si>
  <si>
    <t>Director Técnico de Talento Humano</t>
  </si>
  <si>
    <t>Comprar 1 suscripción del diario El Espectador por 1 año para la Auditoria Fiscal Ante la C.B. D.C.</t>
  </si>
  <si>
    <t>Comunican S.A.</t>
  </si>
  <si>
    <t>3120204
Impresos y Publicaiones</t>
  </si>
  <si>
    <t xml:space="preserve">Convenio de Cooperación Interinstitucional. En virtud del presente convenio y con el ánimo de asegurar una amplia interacción entre las partes que permitan alcanzar los objetivos para los cuales fue creada la UIAF, en aras de fortalecer los mecanismos que coadyuven en la prevención y detección de operaciones asociadas al Lavado de Activos y la Financiación del Terrorismo, la Contraloría de Bogotá se compromete a suministrar e intercambiar la información que posea y maneje a través del portal www.yosoybogota.gov.co, con el fin de que la UIAF, pueda detectar tipologías en materia de Lavado de Activos y Financiación de Terrorismo, así como a realizar las capacitaciones y brindar el apoyo pertinente que para tal fin requiera la UIAF. </t>
  </si>
  <si>
    <t>Contratación Directa
Convenio de Cooperación</t>
  </si>
  <si>
    <t>Unidad de Información y Análisis Financiero - UIAF</t>
  </si>
  <si>
    <t>Contralor Auxiliar</t>
  </si>
  <si>
    <t>Anexo Nº 9 al Cto. 52/09</t>
  </si>
  <si>
    <t>Contratar los enlaces de comunicación y canales de Internet como se detallan en las especificaciones, las cuales se discriminan en listado adjunto y hacen parte del presente contrato.</t>
  </si>
  <si>
    <t>Yolima Corredor Romero</t>
  </si>
  <si>
    <t>Anexo Nº 10 al Cto. 52/09</t>
  </si>
  <si>
    <t>Contratar el arrendamiento de un espacio físico para el alojamiento de todos los componentes del Centro de Cómputo de la Contraloría de Bogotá D.C., constituido por equipos servidores de aplicaciones, servidores de autenticación, servidores de Internet, servidores de seguridad (Firewall, Proxy, antivirus), sistemas de almacenamiento centralizado de datos (SAN - Storage Área Network), servidores de respaldo / recuperación y sistemas de comunicación (red de datos, switches, routers), incluyendo el servicio de manos remotas en el Data Center ETB de Santa Bárbara ubicado en la Transversal 12 # 116-65 de la ciudad de Bogotá.</t>
  </si>
  <si>
    <t>Comprar 3 suscripciones del diario La República por 12 meses para la Oficina Asesora de Comunicaciones, el Despacho del Contralor Auxiliar y el Despacho del Contralor de la Contraloría de Bogotá D.C.</t>
  </si>
  <si>
    <t>Editorial El Globo S.A.</t>
  </si>
  <si>
    <t>860009759-2</t>
  </si>
  <si>
    <t>3120204
Impresos y Publicaciones</t>
  </si>
  <si>
    <t>Comprar 3 suscripciones del diario El Espectador por 12 meses para la Oficina Asesora de Comunicaciones, el Despacho del Contralor Auxiliar y el Despacho del Contralor de la Contraloría de Bogotá D.C.</t>
  </si>
  <si>
    <t>Contratar el servicio de mantenimiento correctivo y preventivo automotriz en las áreas de mecánica, electricidad, sincronización, alineación y balanceo, servicio de desvare, despinche y cambio de aceite, entre otras para el vehículo asignado a la Auditoria Fiscal ante la Contraloría de Bogotá, incluido el suministro de repuestos originales y mano de obra.</t>
  </si>
  <si>
    <t>Conserauto JR SAS</t>
  </si>
  <si>
    <t>900340597-8</t>
  </si>
  <si>
    <t>312020501
Mantenimiento Entidad</t>
  </si>
  <si>
    <t>Invitación Pública 02 de 2012</t>
  </si>
  <si>
    <t>Contratar la prestación del servicio de correspondencia ordinaria incluida la recolección, transporte y entrega de correspondencia externa  (urbano, periférico y nacional), de conformidad con las necesidades de cada una de las dependencias de la Contraloría de Bogotá.</t>
  </si>
  <si>
    <t>Postal Express SS Ltda.</t>
  </si>
  <si>
    <t>830098513-9</t>
  </si>
  <si>
    <t>Carlos Adolfo Cortes Moreno</t>
  </si>
  <si>
    <t>Subdirector Servicios Administrativos</t>
  </si>
  <si>
    <t>Adquisición de tres suscripciones de los diarios El Tiempo y Portafolio para el Despacho del Contralor, Dirección de Economía y Finanzas y Dirección de Capacitación</t>
  </si>
  <si>
    <t>Casa Editorial el Tiempo S.A.</t>
  </si>
  <si>
    <t>Adquisición de 1suscripción del diario La República por 1 año para la Auditoria Fiscal ante la CB D.C.</t>
  </si>
  <si>
    <t>Adquisición de 1 suscripción del diario El Tiempo y su revista Portafolio, se entregarán diariamente con sus ediciones y revistas especializadas.</t>
  </si>
  <si>
    <t>Prestar el Servicio de admisión, tratamiento, curso y entrega de correo certificado a nivel urbano nacional e internacional.</t>
  </si>
  <si>
    <t>Servicios Postales Nacionales</t>
  </si>
  <si>
    <t>Prestar los servicio Profesionales para apoyar a la Dirección de Planeación, para prestar apoyo técnico para la realización del diagnóstico de comunicación, clima y cultura organizacional; el direccionamiento nucleado y gestión de crisis para la Contraloría de Bogotá.</t>
  </si>
  <si>
    <t>Jorge  Humberto Aguilera Leal</t>
  </si>
  <si>
    <t>Director de Planeación</t>
  </si>
  <si>
    <t>Invitación Pública 03 de 2012</t>
  </si>
  <si>
    <t>Contratar la compra de 29 toners para impresora, de conformidad con las necesidades de las dependencias de la Contraloría de Bogotá.</t>
  </si>
  <si>
    <t>OFI Best SAS</t>
  </si>
  <si>
    <t>9000350133-7</t>
  </si>
  <si>
    <t>Acuerdo de Corresponsabilidad 010 de 2012</t>
  </si>
  <si>
    <t>ARCRECIFRONT se compromete para con la Contraloría de Bogotá D.C. a realizar la recolección de los residuos sólidos reciclables de carácter no peligroso, generados en cada una de las instalaciones o sedes de la entidad establecidas en el presente convenio.</t>
  </si>
  <si>
    <t>Arcrecifront</t>
  </si>
  <si>
    <t>Luz Nery Bacares de Olarte</t>
  </si>
  <si>
    <t>Invitación Pública 04 de 2012</t>
  </si>
  <si>
    <t>Comprar 1000 carpetas plegables con aditamento lateral (acetato) para archivo, plastificado mate por ambas caras, en cartulina maule de 300 gramos, impresa 3X1 tintas, tamaño 53 X 35 con fuelle troquelado para gancho legajador, para uso de la Subdirección de Recursos Materiales.</t>
  </si>
  <si>
    <t>Editorial JL Impresores Ltda.</t>
  </si>
  <si>
    <t>830000468-4</t>
  </si>
  <si>
    <t>Fany del Socorro Pino Baena</t>
  </si>
  <si>
    <t>Comprar 3 suscripciones de la Revista Dinero por un año para la Oficina Asesora de Comunicaciones, Despacho del Contralor y Dirección de Economía y Finanzas, y 1 suscripción por un año de la Revista Semana, para la Dirección de Capacitación y Cooperación Técnica.</t>
  </si>
  <si>
    <t>Publicaciones Semana S.A.</t>
  </si>
  <si>
    <t>860509265-1</t>
  </si>
  <si>
    <t>Invitación Pública 09 de 2012</t>
  </si>
  <si>
    <t>Compra de 20 grecas con capacidad para 120 tintos y 10 hornos micro-ondas, equipos necesarios para la mejora del servicio de cafetería y dotación de áreas de comedor.</t>
  </si>
  <si>
    <t>Inversiones Manuel Romero Ltda. Imanro Ltda.</t>
  </si>
  <si>
    <t>900165784-9</t>
  </si>
  <si>
    <t>3120105
Compra de Equipo</t>
  </si>
  <si>
    <t>Prestar con autonomía técnica y administrativa el servicio de duplicado y fotocopiado en la modalidad de outsourcing, con el suministro de toner y papel para las diferentes dependencias de la Contraloría de Bogotá D.C., incluida la operación de equipo duplicador Gestetner 530b, de propiedad de la Entidad, para lo cual deberá disponer de un operario a su costo, que cumplirá con la prestación del objeto aquí señalado.</t>
  </si>
  <si>
    <t>Gran Imagen E.U.</t>
  </si>
  <si>
    <t>Comodato 13/12</t>
  </si>
  <si>
    <t>El Comodante, entrega al comodatario los pisos 4, 5 y 6 del inmueble ubicado en la carrera 32A # 26A-10 de Bogotá D.C., en el estado en que se encuentra y los aparcadero 44, 45, 46, 47, 48, 49, 52 y 53 ubicados en el primer sótano del inmueble en cuestión, cuyos linderos y descripción general se encuentra descritos en la escritura # 7574 de 1985  la Notaria 21 de Bogotá. El comodante autoriza al comodatario para realizar a su costa las mejoras y adecuaciones necesarias con el fin de poner el inmueble en las condiciones requeridas para su uso y que motivan la celebración del presente contrato.</t>
  </si>
  <si>
    <t>Fondo de Prestaciones Económicas, Cesantías y Pensiones Foncep</t>
  </si>
  <si>
    <t>860041163-8</t>
  </si>
  <si>
    <t>Prestar los servicio profesionales para revisión, actualización y mejora del Sistema de Gestión de Calidad y el Modelo Estándar de Control Interno existentes en la Contraloría de Bogotá de manera articulada con la implementación del Subsistema de Gestión Ambiental, bajo la norma ISO 14001 en el contexto del Sistema Integrado de Gestión - SIG.</t>
  </si>
  <si>
    <t>Nancy Patricia Gómez Martinez</t>
  </si>
  <si>
    <t>Director Técnico de Planeación</t>
  </si>
  <si>
    <t>Comprar 2 suscripciones por 12 meses de los diarios El Tiempo y Portafolio para el Despacho del Contralor Auxiliar y la Oficina Asesora de Comunicaciones</t>
  </si>
  <si>
    <t>Invitación Pública 11 de 2012</t>
  </si>
  <si>
    <t>Contratar la adquisición de elementos para el desarrollo de la XVII Semana de la Salud Ocupacional en la Contraloría de Bogotá D.C., así: 24 Kit Walking, 24 Balón Pilates de 65 cm., 2 Kit Toning, 1 Kit de mancuernas forradas de 6 kg con maletín.</t>
  </si>
  <si>
    <t>Almacén Bustamante SAS</t>
  </si>
  <si>
    <t>860080037-4</t>
  </si>
  <si>
    <t>Alexandra Ramírez Suárez</t>
  </si>
  <si>
    <t>Subdirección de Bienestar Social</t>
  </si>
  <si>
    <t>Prestación del servicio de vigilancia y seguridad integral con recursos humanos, técnicos y logísticos propios, para los bienes muebles e inmuebles de propiedad de la entidad, y sobre todos los que legalmente es y/o llegare a ser responsable o a tener a cargo, en sus diferentes sedes.</t>
  </si>
  <si>
    <t>Vigilancia Santafereña y Cía. Ltda.</t>
  </si>
  <si>
    <t>Invitación Pública 12 de 2012</t>
  </si>
  <si>
    <t>Contratar la elaboración de un pendón de 200 X 300 cms con su respectiva porta-pendón</t>
  </si>
  <si>
    <t>Diego Alejandro Rubio Ramos</t>
  </si>
  <si>
    <t>80852726-5</t>
  </si>
  <si>
    <t>Comprar 1 suscripción del diario El Nuevo Siglo  por 12 meses para la Oficina Asesora de Comunicaciones de la Contraloría de Bogotá D.C.</t>
  </si>
  <si>
    <t>Editorial La Unidad S.A.</t>
  </si>
  <si>
    <t>860536029-4</t>
  </si>
  <si>
    <t>Realizar el estudio tecnico del proyecto de modernizacion institucional, consistente en la reorganización interna, la revisión del modelo de operación por procesos, el cálculo ed las cargas laborales asociadas a la producción y elaboración de un nuevo manual de funciones y competencias de la planta de personal.</t>
  </si>
  <si>
    <t>Fundación Creamos Colombia</t>
  </si>
  <si>
    <t>830037444-8</t>
  </si>
  <si>
    <t>Invitación Pública 13 de 2012</t>
  </si>
  <si>
    <t>Contratar el servicio de monitoreo de medios de prensa, radio, televisión e Internet para la Contraloría de Bogotá.</t>
  </si>
  <si>
    <t>Competencia Plus Ltda.</t>
  </si>
  <si>
    <t>830047431-5</t>
  </si>
  <si>
    <t>Invitación Pública 15 de 2012</t>
  </si>
  <si>
    <t>Compra venta de materiales eléctricos para el desarrollo de las actividades de mantenimiento eléctrico de la entidad</t>
  </si>
  <si>
    <t>Electro Orion Comercializadora SAS</t>
  </si>
  <si>
    <t>900201461-1</t>
  </si>
  <si>
    <t>Prestar servicios profesionales para la capacitación de los funcionarios de la Contraloria de Bogotá D.C., a través de 4 programas académicos de educacion continuada en la modalidad de diplomado</t>
  </si>
  <si>
    <t>312020901
Capacitación Interna</t>
  </si>
  <si>
    <t>Jorge A. Ortega Cerón</t>
  </si>
  <si>
    <t>Director de Capacitación y Cooperación Técnica</t>
  </si>
  <si>
    <t>Invitación Pública 19 de 2012</t>
  </si>
  <si>
    <t>Contratar la elaboración de 23 banner de 100X120 centímetros a full color a mínimo 720 dpi con tubo metálico en la parte superior e inferior y con un cordón blanco que permita colgar el banner de la parte superior (cada uno tendrá diferente información); 100 stickers de 3x3 cms., en impresión digital, troquelado, en vinilo adhesivo a blanco y negro; 850 pocillos tipo MUG, blancos, en cerámica con impresión a full color de 11 onzas, 9 cms., de alto; 850 botones metálicos institucionales de 75 cms., de diámetro con gancho metálico en la parte de atrás, impresión a full color.</t>
  </si>
  <si>
    <t>Julián Vargas Carreño</t>
  </si>
  <si>
    <t>5 hábiles</t>
  </si>
  <si>
    <t>Adquisición de elementos de aseo y cafetería para las diferentes dependencias de la Contraloría de Bogotá D.C., de conformidad con las cantidades y bienes descrita en al anexo técnico del pliego y en oferta presentada, para lo que resta de la vigencia 2012.</t>
  </si>
  <si>
    <t>Nelson Orlando Espitia Camargo</t>
  </si>
  <si>
    <t>19254921-8</t>
  </si>
  <si>
    <t>Invitación Pública 25 de 2012</t>
  </si>
  <si>
    <t>Prestación de servicio de transporte de 14 buses  para traslado ida y regreso al municipio de Girardot de los funcionarios y sus familias y 2 busetas para movilizar los funcionarios y sus familias dentro del municipio de Girardot, para la asistencia a las diferentes actividades programadas.</t>
  </si>
  <si>
    <t>Turees de Colombia Ltda.</t>
  </si>
  <si>
    <t>860505007-1</t>
  </si>
  <si>
    <t>María Teresa Velandia Fernández</t>
  </si>
  <si>
    <t>Invitación Pública 22 de 2012</t>
  </si>
  <si>
    <t>Proveer a la Contraloría de Bogotá D.C., los siguientes elementos: 100 reposapiés graduables de 3 alturas, material resistente, 3 colores. 80 bases ajustables para monitor, soporte modulares ajustables y seguras de 3 opciones de altura, de color negro. 30 bases ajustables para computador portátil, deben ser tipo relax que permita la disipación del calor para proteger el equipo y ofrecer mínimo 2 opciones de inclinación.</t>
  </si>
  <si>
    <t>Panamericana Outsourcing S.A.</t>
  </si>
  <si>
    <t>830077655-6</t>
  </si>
  <si>
    <t>Adquisición de insumos para computador, de conformidad con las cantidades y bienes descritos en el anexo 1 del presente estudio, que se requieren para dotar a todas y cada una de las dependencias de la Contraloría de Bogotá, para lo que resta de la vigencia 2012</t>
  </si>
  <si>
    <t>Comercializadora Vinarta SAS</t>
  </si>
  <si>
    <t>800209890-1</t>
  </si>
  <si>
    <t>Almacenista General</t>
  </si>
  <si>
    <t>Adquisición de útiles de oficina de conformidad con las cantidades y bienes descritos en el anexo 1 del presente estudio, que se requieren para dotar a todas y cada una de las dependencias de la Contraloría de Bogotá, para lo que resta de la vigencia 2012</t>
  </si>
  <si>
    <t>Contratar la adquisición de 6 computadores de escritorio</t>
  </si>
  <si>
    <t>Microhome Ltda.</t>
  </si>
  <si>
    <t>900025740-5</t>
  </si>
  <si>
    <t>Invitación Pública 24 de 2012</t>
  </si>
  <si>
    <t>Contratar el servicio de mantenimiento preventivo y correctivo automotriz con suministro de repuestos para los vehículos que componen el parque automotor de la Contraloría de Bogotá D.C.</t>
  </si>
  <si>
    <t>Car Centro H. S. C EN C</t>
  </si>
  <si>
    <t>830005201-8</t>
  </si>
  <si>
    <t>Invitación Pública 26 de 2012</t>
  </si>
  <si>
    <t>Compra venta de elementos de seguridad industrial, para servidores públicos que desempeñaban funciones de mantenimiento general, y blusas de trabajo para los funcionarios que desempeñan labores de archivo y de mantenimiento de equipos de cómputo en la Contraloría de Bogotá.</t>
  </si>
  <si>
    <t>Comercializadora y Ferretería JV Industrial SAS</t>
  </si>
  <si>
    <t>830087171-6</t>
  </si>
  <si>
    <t>Claudia Gómez Morales</t>
  </si>
  <si>
    <t>Subdirectora de Bienestar Social</t>
  </si>
  <si>
    <t>Invitación Pública 27 de 2012</t>
  </si>
  <si>
    <t>Contratar el servicio de área protegida para la atención de las urgencias y emergencias médicas, en las diferentes sedes de la Contraloría de Bogotá D.C., para los funcionarios, usuarios, proveedores y visitantes de la Entidad.</t>
  </si>
  <si>
    <t>Emermedica S.A. SAP</t>
  </si>
  <si>
    <t>800126785-7</t>
  </si>
  <si>
    <t>Contratar el suministro de útiles de papelería y oficina, gastos de computador y compra de equipo, para la Auditoria Fiscal.</t>
  </si>
  <si>
    <t>Papelería Los Lagos Ltda.</t>
  </si>
  <si>
    <t>860053274-9</t>
  </si>
  <si>
    <t>3120102
Gastos de Computador
3120104
Materiales y Suministros
3120105
Compra de Equipo</t>
  </si>
  <si>
    <t>Invitación Pública 20 de 2012</t>
  </si>
  <si>
    <t>Compra e instalación de 8 archivadores rodantes, para las dependencias de la Contraloría de Bogotá.</t>
  </si>
  <si>
    <t>John Alejandro Franco</t>
  </si>
  <si>
    <t>30 hábiles</t>
  </si>
  <si>
    <t>8 hábiles</t>
  </si>
  <si>
    <t>Invitación Pública 28 de 2012</t>
  </si>
  <si>
    <t>Contratar la compra e instalación de llantas para los vehículos que conforman el parque automotriz de la Contraloría de Bogotá D.C.</t>
  </si>
  <si>
    <t>Inversiones Cadena Ballesteros SAS</t>
  </si>
  <si>
    <t>800038703-6</t>
  </si>
  <si>
    <t>Invitación Pública 31 de 2012</t>
  </si>
  <si>
    <t>Contratar el servicio de postproducción o edición de 2 videos institucionales, 1 de 8 minutos y otro de 4 minutos</t>
  </si>
  <si>
    <t>On Productions</t>
  </si>
  <si>
    <t>1065122159-3</t>
  </si>
  <si>
    <t>Invitación Pública 33 de 2012</t>
  </si>
  <si>
    <t xml:space="preserve">Compra de 200 vacunas contra la influenza para los funcionarios de la Contraloría de Bogotá D.C., en cumplimiento el Programa de Salud Ocupacional de la Entidad. </t>
  </si>
  <si>
    <t>Caja de Compensación Familiar - Cafam</t>
  </si>
  <si>
    <t>860013570-3</t>
  </si>
  <si>
    <t>Invitación Pública 35 de 2012</t>
  </si>
  <si>
    <t>Compra de elementos para dotar el botiquín el consultorio médico y los 13 botiquines de los diferentes pisos de la Contraloía de Bogotá.</t>
  </si>
  <si>
    <t>Comercializadora Internacional Médica Dental SAS</t>
  </si>
  <si>
    <t>900542684-8</t>
  </si>
  <si>
    <t>Programa de Seguros que ampare los bienes e intereses patrimoniales de la Entidad y aquellos por los cuales sea o llegare a ser responsable.</t>
  </si>
  <si>
    <t>QBE Seguros S.A.</t>
  </si>
  <si>
    <t>860002534-0</t>
  </si>
  <si>
    <t>María Gladyz Valero Vivas</t>
  </si>
  <si>
    <t>Desarrollar actividades de formación en control social con expertos en la ejecución de proyectos de pegagogía orientados al control de la gestión pública y al aprendizaje de la ciudadanía, proporcionando el personal cualificado que brinde un aporte eficaz a la ejecución de las acciones ciudadanas y la participación de las comunidades, propendiendo por su vinculación en el ejerciciofiscalizador.</t>
  </si>
  <si>
    <t>Universidad Nacional de Colombia</t>
  </si>
  <si>
    <t>899999063-3</t>
  </si>
  <si>
    <t>Yovanny Francisco Arias Guarín</t>
  </si>
  <si>
    <t>Director Sector Social</t>
  </si>
  <si>
    <t>Contratar a todo costo y sin fórmula de reajuste las reparaciones locativas de obra civil que se requieren para la adecuación de los pisos 4°, 5° y ala sur del piso 2° del  Edificio Lotería de Bogotá, situado en la Carrera 31 A # 26A-10 donde funciona la sede principal de la Contraloria de Bogotá D.C.</t>
  </si>
  <si>
    <t>830042460-6</t>
  </si>
  <si>
    <t>26 hábiles
10 hábiles</t>
  </si>
  <si>
    <t>Prestación de servicios profesionales de capacitación de funcionarios de la Auditoria Fiscal ante la Contraloría de Bogotá D.C., a través de un programa académico de educación continuada en la modalidad de Diplomado de actualización en temas de Derecho Administrativo, Gestión Pública y Control Fiscal.</t>
  </si>
  <si>
    <t>Invitación Pública 23 de 2012</t>
  </si>
  <si>
    <t>De acuerdo con lo establecido en la Circular # 054 de 2004, expedida por la Secretaría General de la Alcaldía Mayor de Bogotá y en cumplimiento de la ejecución de los programas de estímulos e incentivos dirigidos a los funcionarios de la Contraloría de Bogotá, se efectuará la compra de 275 bonos o tarjetas navideñas por valor de $80.000 cada uno, para redimir única y exclusivamente por juguetería y/o compra de ropa infantil, para hijos de los funcionarios de la Contraloría de Bogotá entre las edades de 0 a 12 años.</t>
  </si>
  <si>
    <t>Invitación Pública 32 de 2012</t>
  </si>
  <si>
    <t>Contratar el desarrollo de 3 jornadas de intervención en clima organizacional, liderazgo y comunicación organizacional, con la finalidad de fortalecer y mejorar el ambiente laboral y la gestión institucional de la C.B.</t>
  </si>
  <si>
    <t>Invitación Pública 36 de 2012</t>
  </si>
  <si>
    <t>Contratar la prestación de servicios especializados para la realización de 2 caminatas ecológicas, dirigidas a 172 funcionarios y/o familias de la Contraloría de Bogotá D.C. y su grupo familiar.</t>
  </si>
  <si>
    <t>Invitación Pública 37 de 2012</t>
  </si>
  <si>
    <t>Contratar los servicios de revisión, mantenimiento y recarga de los extintores de la Contraloría de Bogotá D.C.</t>
  </si>
  <si>
    <t>Productora Colombiana de Extintores. PROCOLDEXT Ltda.</t>
  </si>
  <si>
    <t>800105847-5</t>
  </si>
  <si>
    <t>Invitación Pública 38 de 2012</t>
  </si>
  <si>
    <t>Adquisición de cajas para la conservación de los documentos del archivo central de la Entidad</t>
  </si>
  <si>
    <t>Multicarton SAS</t>
  </si>
  <si>
    <t>800167988-0</t>
  </si>
  <si>
    <t>Invitación Pública 40  de 2012</t>
  </si>
  <si>
    <t>Compra de 1 cámara fotográfica digital marca Nikon D3200, 1 cámara de fotografía digital marca Nikon D7000, 1 lente de cámara Nikon 18-105 mm, 2 baterías de repuesto para cámara Nikon y 2 cámaras de video digital Sony HDR CX-160.</t>
  </si>
  <si>
    <t>Internacional de Cámaras y Lentes SAS - ICL SAS</t>
  </si>
  <si>
    <t>900080875-4</t>
  </si>
  <si>
    <t>Invitación Pública 41  de 2012</t>
  </si>
  <si>
    <t>Compra de 98 escudos solapa alusivos a la antigüedad institucional,  1 placa alusiva a 35 años de antigüedad y 4 medallas exaltando el mérito deportivo.</t>
  </si>
  <si>
    <t>Medacop SAS</t>
  </si>
  <si>
    <t>830096688-1</t>
  </si>
  <si>
    <t>Contratar el soporte técnico, mantenimiento y desarrollo de ajustes según requerimiento de las áreas funcionales para mejorar el funcionamiento del SI-CAPITAL, compuesto por los módulos PERNO, SAE-SAI, LIMAY, PREDIS, OPGET. PAC, el cual esta desarrollado bajo herramientas ORACLE 10g, con un tiempo de atención efectivo de 110 horas.</t>
  </si>
  <si>
    <t>Faccello Argel Manjarres</t>
  </si>
  <si>
    <t>Invitación Pública 43  de 2012</t>
  </si>
  <si>
    <t>Adquisición e instalación de baterías para las UPS, ubicadas en la Dirección de Capacitación y Bodega de San Cayetano y realizar el mantenimiento preventivo a la UPS DE 120 Kva, marca Liebert ubicada en la sede de la Contraloría de Bogotá</t>
  </si>
  <si>
    <t>James Riveros Téllez</t>
  </si>
  <si>
    <t>Prestar los servicios profesionales para asesorar y acompañar al despacho del Contralor Auxiliar en las políticas, planes y proyectos contemplados en el Plan Estratégico 2012-2015."Por un control efectivo y transparente" a través de estrategias y programas que permitan alcanzar los objetivos misionales de la Contraloría de Bogotá con la modernización de la Entidad.</t>
  </si>
  <si>
    <t>Paula Marcela Arias Pulgarín</t>
  </si>
  <si>
    <t>Ligia Ines Botero Mejía</t>
  </si>
  <si>
    <t>Contratar la implementación de la solución integral de conectividad LAN - red área local - para los pisos 1, 4, 5 y 6 del  Edificio Lotería de Bogotá y adecuación y dotación integral de 1 sala de oralidad en el ala sur sede principal de la Contraloría de Bogotá, ubicada en la carrera 32A # 26A-10, Edificio Lotería de Bogotá.</t>
  </si>
  <si>
    <t>Compañía Colombiana de Servicios de Valor Agregado y Telemáticos COLVATEL S.A. ESP</t>
  </si>
  <si>
    <t>800196299-8</t>
  </si>
  <si>
    <t>Yolima Corredor Romero
Mercedes Yunda Monroy</t>
  </si>
  <si>
    <t>Director de Informática
Subdirector de Servicios Administrativos</t>
  </si>
  <si>
    <t>Adquisición de 527 sillas ergonómicas para los funcionarios de la Contraloría de Bogotá D.C., de conformidad con las características y especificaciones técnicas y ergonómicas consignadas en el anexo.</t>
  </si>
  <si>
    <t>Moderline SAS</t>
  </si>
  <si>
    <t>830036940-5</t>
  </si>
  <si>
    <t>María Teresa Velandia Fernández
Mercedes Yunda Monroy</t>
  </si>
  <si>
    <t>Director Talento Humano
Subdirector  Servicios Administrativos</t>
  </si>
  <si>
    <t>Adquisición e instalación de cortinas de tipo persiana enrollables en material solar screen; de conformidad con las características y especificaciones técnicas consignadas en la ficha técnica y el anexo de la misma.</t>
  </si>
  <si>
    <t>Subdirectora Servicios Administrativos</t>
  </si>
  <si>
    <t>El contratista se compromete para con la Contraloría a realizar las siguientes actividades: Grupo I Vacaciones recreativas y Grupo II cierre de gestión (rendición de cuentas).</t>
  </si>
  <si>
    <t>Royal Park Ltda.</t>
  </si>
  <si>
    <t>800184306-1</t>
  </si>
  <si>
    <t>Invitación Pública 45  de 2012</t>
  </si>
  <si>
    <t>Compra venta de 59 bonos personalizados, redimibles exclusivamente por la dotación de vestido y calzado para las funcionarias de la Contraloría de Bogotá, que desempeñan funciones de auxiliares de servicios generales 470-01</t>
  </si>
  <si>
    <t>Creaciones Ofranc´s Limitada</t>
  </si>
  <si>
    <t>860526491-1</t>
  </si>
  <si>
    <t>Invitación Pública 47  de 2012</t>
  </si>
  <si>
    <t>Compra de insumos para la impresión de 1 edición de la Revista Económica.</t>
  </si>
  <si>
    <t>Comercial Offset Guio &amp; Cia. Ltda.</t>
  </si>
  <si>
    <t>800031626-5</t>
  </si>
  <si>
    <t>10 hábiles</t>
  </si>
  <si>
    <t>Ramiro Augusto Triviño Sánchez</t>
  </si>
  <si>
    <t>Director Economía y Finanzas Distritales</t>
  </si>
  <si>
    <t>Invitación Pública 48  de 2012</t>
  </si>
  <si>
    <t>Compra venta de 59 bonos personalizados, redimibles única y exclusivamente por la dotación de vestido y calzado para las damas que desempeñan funciones de auxiliares administrativos 407-03 de la Contraloría de Bogotá D.C.</t>
  </si>
  <si>
    <t>Inversiones Giratell Giraldo S.C.A. - Inversiones Giratell S.C.A.</t>
  </si>
  <si>
    <t>860505205-1</t>
  </si>
  <si>
    <t>Invitación Pública 49  de 2012</t>
  </si>
  <si>
    <t>Compra venta de 194 bonos o tarjetas de $120.000 cada uno, canjeables única y exclusivamente por turismo o elementos de consumo en supermercados, cada uno de acuerdo con las condiciones técnicas requeridas en las especificaciones técnicas contenidas en el estudio.</t>
  </si>
  <si>
    <t>Colombiana de Comercio S.A. - Corbeta S.A. y/o Alkosto S.A.</t>
  </si>
  <si>
    <t>890900943-1</t>
  </si>
  <si>
    <t>Bienestar e incentivos
Salud Ocupacional</t>
  </si>
  <si>
    <t>Interadministrativo</t>
  </si>
  <si>
    <t>Mantenimiento CB</t>
  </si>
  <si>
    <t>Gastos de Transporte y Comunicaciones</t>
  </si>
  <si>
    <t>Suministro</t>
  </si>
  <si>
    <t>97
19
11</t>
  </si>
  <si>
    <t>02/10/2013
20-10-2013
31-10-2013</t>
  </si>
  <si>
    <t>274271955 + 18.042.736</t>
  </si>
  <si>
    <t>Consultoria</t>
  </si>
  <si>
    <t>Seguros</t>
  </si>
  <si>
    <t>Contratación Directa
Contrato Interadministrativo</t>
  </si>
  <si>
    <t>Obra Pública</t>
  </si>
  <si>
    <t xml:space="preserve">2013-02-10
2013-02-24
</t>
  </si>
  <si>
    <t>Fortalecimiento de la Capacidad Institucional...</t>
  </si>
  <si>
    <t>AF 01/2012-U2</t>
  </si>
  <si>
    <t>AF Invitación Pública 01 de 2012 AF-UE 02</t>
  </si>
  <si>
    <t>AF 02/2012-U2</t>
  </si>
  <si>
    <t>AF 03/2012-U2</t>
  </si>
  <si>
    <t>AF Invitación Pública 21 de 2012 AF-UE 02</t>
  </si>
  <si>
    <t>AF Invitación Pública 29 de 2012 AF-UE 02</t>
  </si>
  <si>
    <t>AF 04/2012/U2</t>
  </si>
  <si>
    <t>N/A</t>
  </si>
  <si>
    <t>TIPO DE PERSONA</t>
  </si>
  <si>
    <t>JURÍDICA</t>
  </si>
  <si>
    <t>NATURAL</t>
  </si>
  <si>
    <t>No. REGISTRO PRESUPUESTAL</t>
  </si>
  <si>
    <t>Aunar esfuerzos para desarrollar el Plan de Bienestar Social de la Contraloría de Bogotá, D.C., lo cual se enmarca en el Plan Estratégico 2012-2015 "Credibilidad y Confianza en el Control", en el objetivo Nº 1 "Fortalecer el control fiscal en tiempo real con base en las TIC, el conocimiento de los riesgos percibidos por la Contraloría sobre los sujetos de control y el conocimiento de la normatividad vigente" y particularmente en la estrategia No. 1.1. "Promover acciones que nos permitan contar con recurso humano competente y motivado".</t>
  </si>
  <si>
    <t>Convenio de Asociación</t>
  </si>
  <si>
    <t>NATURAL CON ESTABLECIMIENTO DE COMERCIO</t>
  </si>
  <si>
    <t>28
88</t>
  </si>
  <si>
    <t>743
780</t>
  </si>
  <si>
    <t>SIN VALOR</t>
  </si>
  <si>
    <t>Clara Alexandra Mendez Cubillos
CARMEN SOFÍA PRIETO DUEÑAS</t>
  </si>
  <si>
    <t>Contralor Auxiliar
DIRECTORA APOYO AL DESPACHO</t>
  </si>
  <si>
    <t>CB-LP-002-2012</t>
  </si>
  <si>
    <t>CB-CM-01-2012</t>
  </si>
  <si>
    <t>CB-PMINC-13-2012</t>
  </si>
  <si>
    <t>Invitación Pública 42  de 2012</t>
  </si>
  <si>
    <t>Contrato terminado anticipadamente el 30-07-2012. Valor no ejecutado $205.755.334</t>
  </si>
  <si>
    <t>FECHA DE ADICIÓN O PRÓRROGA</t>
  </si>
  <si>
    <t>FECHA DE LIQUIDACIÓN</t>
  </si>
  <si>
    <t>CB-CD-01-2012</t>
  </si>
  <si>
    <t>CB-CD-02-2012</t>
  </si>
  <si>
    <t>CONVENIO-003-2012</t>
  </si>
  <si>
    <t>CB-CD-07-2012</t>
  </si>
  <si>
    <t>CB-CD-08-2012</t>
  </si>
  <si>
    <t>CB-CD-05-2012</t>
  </si>
  <si>
    <t>CB-PMINC-02-2012</t>
  </si>
  <si>
    <t>CB-CD-11-2012</t>
  </si>
  <si>
    <t>CB-CD-09-2012</t>
  </si>
  <si>
    <t>CB-PMINC-03-2012</t>
  </si>
  <si>
    <t>NO TIENE NÚMERO SECOP</t>
  </si>
  <si>
    <t>CB-PMINC-04-2012</t>
  </si>
  <si>
    <t>CB-CD-12-2012</t>
  </si>
  <si>
    <t>CB-PMINC-09-2012</t>
  </si>
  <si>
    <t>CB-SASI-01-2012</t>
  </si>
  <si>
    <t>CB-CD-17-2012</t>
  </si>
  <si>
    <t>CB-CD-16-2012</t>
  </si>
  <si>
    <t>CB-CD-13-2012</t>
  </si>
  <si>
    <t>CB-PMINC-11-2012</t>
  </si>
  <si>
    <t>CB-SASI-02-2012</t>
  </si>
  <si>
    <t>CB-PMINC-12-2012</t>
  </si>
  <si>
    <t>CB-CD-15-2012</t>
  </si>
  <si>
    <t>CB-PMINC-15-2012</t>
  </si>
  <si>
    <t>CB-CD-18-2012</t>
  </si>
  <si>
    <t>CB-PMINC-19-2012</t>
  </si>
  <si>
    <t>CB-SASI-04-2012</t>
  </si>
  <si>
    <t>CB-PMINC-25-2012</t>
  </si>
  <si>
    <t>CB-PMINC-22-2012</t>
  </si>
  <si>
    <t>CB-SASI-05-2012</t>
  </si>
  <si>
    <t>CB-SASI-06-2012</t>
  </si>
  <si>
    <t>CB-PMINC-24-2012</t>
  </si>
  <si>
    <t>CB-PMINC-26-2012</t>
  </si>
  <si>
    <t>CB-PMINC-27-2012</t>
  </si>
  <si>
    <t>CB-PMINC-20-2012</t>
  </si>
  <si>
    <t>CB-PMINC-28-2012</t>
  </si>
  <si>
    <t>CB-PMINC-21-2012</t>
  </si>
  <si>
    <t>CB-PMINC-33-2012</t>
  </si>
  <si>
    <t>CB-PMINC-35-2012</t>
  </si>
  <si>
    <t>CB-SAMC-08-2012</t>
  </si>
  <si>
    <t>CB-CD-19-2012</t>
  </si>
  <si>
    <t>CB-SAMC-09-2012</t>
  </si>
  <si>
    <t>CB-PMINC-23-2012</t>
  </si>
  <si>
    <t>CB-PMINC-32-2012</t>
  </si>
  <si>
    <t>CB-PMINC-36-2012</t>
  </si>
  <si>
    <t>CB-PMINC-37-2012</t>
  </si>
  <si>
    <t>CB-PMINC-38-2012</t>
  </si>
  <si>
    <t>CB-PMINC-40-2012</t>
  </si>
  <si>
    <t>CB-PMINC-41-2012</t>
  </si>
  <si>
    <t>CB-PMINC-42-2012</t>
  </si>
  <si>
    <t>CB-PMINC-43-2012</t>
  </si>
  <si>
    <t>CB-CD-21-2012</t>
  </si>
  <si>
    <t>CB-CD-22-2012</t>
  </si>
  <si>
    <t>CB-SASI-13-2012</t>
  </si>
  <si>
    <t>CB-SASI-15-2012</t>
  </si>
  <si>
    <t>CB-SAMC-14-2012</t>
  </si>
  <si>
    <t>CB-PMINC-45-2012</t>
  </si>
  <si>
    <t>CB-PMINC-47-2012</t>
  </si>
  <si>
    <t>CB-PMINC-48-2012</t>
  </si>
  <si>
    <t>CB-PMINC-49-2012</t>
  </si>
  <si>
    <t>ESTADO DE CONTRATO</t>
  </si>
  <si>
    <t>FECHA TERMINACIÓN</t>
  </si>
  <si>
    <t>TOTAL</t>
  </si>
  <si>
    <t>TERMINADO</t>
  </si>
  <si>
    <t xml:space="preserve">13/04/2015
11-04-2016
11-10-2016 </t>
  </si>
  <si>
    <t xml:space="preserve">365
365
180
</t>
  </si>
  <si>
    <t xml:space="preserve">11/04/2013
11-04-2016
11-04-2016
</t>
  </si>
  <si>
    <t>RELACIÓN DE CONTRATACIÓN 2012
CONTRALORÍA DE BOGOTÁ</t>
  </si>
  <si>
    <t>LIQUIDADO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</si>
</sst>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 #,##0.00_ ;_ * \-#,##0.00_ ;_ * &quot;-&quot;??_ ;_ @_ "/>
    <numFmt numFmtId="165" formatCode="dd/mm/yyyy;@"/>
    <numFmt numFmtId="166" formatCode="_ * #,##0_ ;_ * \-#,##0_ ;_ * &quot;-&quot;??_ ;_ @_ "/>
    <numFmt numFmtId="167" formatCode="#,##0;[Red]#,##0"/>
    <numFmt numFmtId="168" formatCode="yyyy\-mm\-dd;@"/>
    <numFmt numFmtId="169" formatCode="d/mm/yyyy;@"/>
  </numFmts>
  <fonts count="27" x14ac:knownFonts="1">
    <font>
      <sz val="10"/>
      <name val="Arial"/>
    </font>
    <font>
      <sz val="11"/>
      <color theme="1"/>
      <name val="Calibri"/>
      <family val="2"/>
      <scheme val="minor"/>
    </font>
    <font>
      <sz val="11"/>
      <color indexed="8"/>
      <name val="Calibri"/>
      <family val="2"/>
    </font>
    <font>
      <sz val="10"/>
      <name val="Arial"/>
      <family val="2"/>
    </font>
    <font>
      <b/>
      <sz val="9"/>
      <name val="Arial"/>
      <family val="2"/>
    </font>
    <font>
      <sz val="9"/>
      <name val="Arial"/>
      <family val="2"/>
    </font>
    <font>
      <sz val="11"/>
      <color indexed="8"/>
      <name val="Calibri"/>
      <family val="2"/>
    </font>
    <font>
      <b/>
      <sz val="16"/>
      <name val="Arial"/>
      <family val="2"/>
    </font>
    <font>
      <b/>
      <sz val="12"/>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font>
    <font>
      <b/>
      <sz val="13"/>
      <color theme="3"/>
      <name val="Calibri"/>
      <family val="2"/>
      <scheme val="minor"/>
    </font>
    <font>
      <b/>
      <sz val="11"/>
      <color theme="1"/>
      <name val="Calibri"/>
      <family val="2"/>
      <scheme val="minor"/>
    </font>
    <font>
      <sz val="9"/>
      <color rgb="FFFF0000"/>
      <name val="Arial"/>
      <family val="2"/>
    </font>
    <font>
      <sz val="9"/>
      <color rgb="FF3D3D3D"/>
      <name val="Arial"/>
      <family val="2"/>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indexed="41"/>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theme="3" tint="0.59999389629810485"/>
        <bgColor indexed="64"/>
      </patternFill>
    </fill>
    <fill>
      <patternFill patternType="solid">
        <fgColor indexed="44"/>
        <bgColor indexed="64"/>
      </patternFill>
    </fill>
    <fill>
      <patternFill patternType="solid">
        <fgColor rgb="FF38F12F"/>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thin">
        <color indexed="64"/>
      </top>
      <bottom/>
      <diagonal/>
    </border>
  </borders>
  <cellStyleXfs count="49">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6"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19" borderId="0" applyNumberFormat="0" applyBorder="0" applyAlignment="0" applyProtection="0"/>
    <xf numFmtId="0" fontId="10" fillId="8" borderId="0" applyNumberFormat="0" applyBorder="0" applyAlignment="0" applyProtection="0"/>
    <xf numFmtId="0" fontId="11" fillId="20" borderId="0" applyNumberFormat="0" applyBorder="0" applyAlignment="0" applyProtection="0"/>
    <xf numFmtId="0" fontId="12" fillId="21" borderId="8" applyNumberFormat="0" applyAlignment="0" applyProtection="0"/>
    <xf numFmtId="0" fontId="13" fillId="22" borderId="9" applyNumberFormat="0" applyAlignment="0" applyProtection="0"/>
    <xf numFmtId="0" fontId="14" fillId="0" borderId="10" applyNumberFormat="0" applyFill="0" applyAlignment="0" applyProtection="0"/>
    <xf numFmtId="0" fontId="15" fillId="0" borderId="0" applyNumberFormat="0" applyFill="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6" fillId="29" borderId="8" applyNumberFormat="0" applyAlignment="0" applyProtection="0"/>
    <xf numFmtId="0" fontId="17" fillId="30" borderId="0" applyNumberFormat="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18" fillId="31" borderId="0" applyNumberFormat="0" applyBorder="0" applyAlignment="0" applyProtection="0"/>
    <xf numFmtId="0" fontId="3" fillId="0" borderId="0"/>
    <xf numFmtId="0" fontId="2" fillId="0" borderId="0"/>
    <xf numFmtId="0" fontId="6" fillId="32" borderId="11" applyNumberFormat="0" applyFont="0" applyAlignment="0" applyProtection="0"/>
    <xf numFmtId="0" fontId="2" fillId="32" borderId="11" applyNumberFormat="0" applyFont="0" applyAlignment="0" applyProtection="0"/>
    <xf numFmtId="0" fontId="19" fillId="21" borderId="12"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13" applyNumberFormat="0" applyFill="0" applyAlignment="0" applyProtection="0"/>
    <xf numFmtId="0" fontId="15" fillId="0" borderId="14" applyNumberFormat="0" applyFill="0" applyAlignment="0" applyProtection="0"/>
    <xf numFmtId="0" fontId="24" fillId="0" borderId="15" applyNumberFormat="0" applyFill="0" applyAlignment="0" applyProtection="0"/>
    <xf numFmtId="164" fontId="3" fillId="0" borderId="0" applyFont="0" applyFill="0" applyBorder="0" applyAlignment="0" applyProtection="0"/>
    <xf numFmtId="0" fontId="3" fillId="0" borderId="0"/>
    <xf numFmtId="0" fontId="1" fillId="0" borderId="0"/>
  </cellStyleXfs>
  <cellXfs count="107">
    <xf numFmtId="0" fontId="0" fillId="0" borderId="0" xfId="0"/>
    <xf numFmtId="0" fontId="5" fillId="0" borderId="0" xfId="0" applyFont="1" applyBorder="1" applyAlignment="1">
      <alignment horizontal="center" vertical="center" wrapText="1"/>
    </xf>
    <xf numFmtId="0" fontId="5" fillId="0" borderId="0" xfId="0" applyFont="1" applyBorder="1"/>
    <xf numFmtId="0" fontId="5" fillId="0" borderId="0" xfId="0" applyFont="1" applyBorder="1" applyAlignment="1">
      <alignment horizontal="center"/>
    </xf>
    <xf numFmtId="0" fontId="5" fillId="0" borderId="0" xfId="0" applyFont="1" applyBorder="1" applyAlignment="1">
      <alignment horizontal="left"/>
    </xf>
    <xf numFmtId="1" fontId="5" fillId="0" borderId="0" xfId="32" applyNumberFormat="1" applyFont="1" applyBorder="1" applyAlignment="1">
      <alignment horizontal="right"/>
    </xf>
    <xf numFmtId="3" fontId="5" fillId="0" borderId="0" xfId="0" applyNumberFormat="1" applyFont="1" applyBorder="1" applyAlignment="1">
      <alignment vertical="top"/>
    </xf>
    <xf numFmtId="168" fontId="5" fillId="33" borderId="1" xfId="0" applyNumberFormat="1" applyFont="1" applyFill="1" applyBorder="1" applyAlignment="1" applyProtection="1">
      <alignment horizontal="center" vertical="top" wrapText="1"/>
    </xf>
    <xf numFmtId="0" fontId="3" fillId="33" borderId="1" xfId="0" applyFont="1" applyFill="1" applyBorder="1" applyAlignment="1">
      <alignment horizontal="justify" vertical="top" wrapText="1"/>
    </xf>
    <xf numFmtId="168" fontId="3" fillId="33" borderId="1" xfId="0" applyNumberFormat="1" applyFont="1" applyFill="1" applyBorder="1" applyAlignment="1" applyProtection="1">
      <alignment horizontal="center" vertical="top" wrapText="1"/>
    </xf>
    <xf numFmtId="0" fontId="3" fillId="33" borderId="1" xfId="0" applyFont="1" applyFill="1" applyBorder="1" applyAlignment="1">
      <alignment horizontal="center" vertical="top" wrapText="1"/>
    </xf>
    <xf numFmtId="3" fontId="3" fillId="33" borderId="1" xfId="36" applyNumberFormat="1" applyFont="1" applyFill="1" applyBorder="1" applyAlignment="1">
      <alignment horizontal="left" vertical="top" wrapText="1"/>
    </xf>
    <xf numFmtId="1" fontId="5" fillId="33" borderId="1" xfId="32" applyNumberFormat="1" applyFont="1" applyFill="1" applyBorder="1" applyAlignment="1" applyProtection="1">
      <alignment horizontal="center" vertical="top" wrapText="1"/>
    </xf>
    <xf numFmtId="0" fontId="5" fillId="33" borderId="0" xfId="0" applyFont="1" applyFill="1" applyBorder="1"/>
    <xf numFmtId="0" fontId="5" fillId="33" borderId="1" xfId="0" applyFont="1" applyFill="1" applyBorder="1" applyAlignment="1">
      <alignment vertical="top" wrapText="1"/>
    </xf>
    <xf numFmtId="1" fontId="5" fillId="33" borderId="1" xfId="32" applyNumberFormat="1" applyFont="1" applyFill="1" applyBorder="1" applyAlignment="1" applyProtection="1">
      <alignment horizontal="right" vertical="top" wrapText="1"/>
    </xf>
    <xf numFmtId="49" fontId="5" fillId="0" borderId="0" xfId="0" applyNumberFormat="1" applyFont="1" applyBorder="1"/>
    <xf numFmtId="0" fontId="5" fillId="33" borderId="1" xfId="0" applyFont="1" applyFill="1" applyBorder="1" applyAlignment="1">
      <alignment horizontal="center" vertical="top" wrapText="1"/>
    </xf>
    <xf numFmtId="0" fontId="5" fillId="33" borderId="1" xfId="0" applyFont="1" applyFill="1" applyBorder="1" applyAlignment="1">
      <alignment horizontal="justify" vertical="top" wrapText="1"/>
    </xf>
    <xf numFmtId="15" fontId="5" fillId="33" borderId="1" xfId="0" applyNumberFormat="1" applyFont="1" applyFill="1" applyBorder="1" applyAlignment="1">
      <alignment horizontal="center" vertical="top" wrapText="1"/>
    </xf>
    <xf numFmtId="166" fontId="5" fillId="33" borderId="1" xfId="32" applyNumberFormat="1" applyFont="1" applyFill="1" applyBorder="1" applyAlignment="1" applyProtection="1">
      <alignment horizontal="right" vertical="top" wrapText="1"/>
    </xf>
    <xf numFmtId="4" fontId="5" fillId="33" borderId="1" xfId="0" applyNumberFormat="1" applyFont="1" applyFill="1" applyBorder="1" applyAlignment="1" applyProtection="1">
      <alignment horizontal="justify" vertical="top" wrapText="1"/>
    </xf>
    <xf numFmtId="0" fontId="5" fillId="33" borderId="1" xfId="0" applyFont="1" applyFill="1" applyBorder="1" applyAlignment="1">
      <alignment vertical="top"/>
    </xf>
    <xf numFmtId="167" fontId="5" fillId="33" borderId="1" xfId="0" applyNumberFormat="1" applyFont="1" applyFill="1" applyBorder="1" applyAlignment="1" applyProtection="1">
      <alignment horizontal="right" vertical="top" wrapText="1"/>
    </xf>
    <xf numFmtId="0" fontId="5" fillId="33" borderId="1" xfId="0" applyFont="1" applyFill="1" applyBorder="1" applyAlignment="1" applyProtection="1">
      <alignment horizontal="center" vertical="top" wrapText="1"/>
    </xf>
    <xf numFmtId="0" fontId="5" fillId="33" borderId="1" xfId="0" applyFont="1" applyFill="1" applyBorder="1" applyAlignment="1">
      <alignment horizontal="left" vertical="top" wrapText="1"/>
    </xf>
    <xf numFmtId="0" fontId="5" fillId="33" borderId="1" xfId="0" applyFont="1" applyFill="1" applyBorder="1" applyAlignment="1">
      <alignment horizontal="justify" vertical="top"/>
    </xf>
    <xf numFmtId="0" fontId="5" fillId="33" borderId="1" xfId="0" applyFont="1" applyFill="1" applyBorder="1" applyAlignment="1" applyProtection="1">
      <alignment horizontal="justify" vertical="top" wrapText="1"/>
    </xf>
    <xf numFmtId="15" fontId="5" fillId="33" borderId="1" xfId="0" applyNumberFormat="1" applyFont="1" applyFill="1" applyBorder="1" applyAlignment="1">
      <alignment horizontal="justify" vertical="top" wrapText="1"/>
    </xf>
    <xf numFmtId="167" fontId="5" fillId="33" borderId="1" xfId="0" applyNumberFormat="1" applyFont="1" applyFill="1" applyBorder="1" applyAlignment="1" applyProtection="1">
      <alignment horizontal="center" vertical="top" wrapText="1"/>
    </xf>
    <xf numFmtId="1" fontId="5" fillId="33" borderId="1" xfId="0" applyNumberFormat="1" applyFont="1" applyFill="1" applyBorder="1" applyAlignment="1">
      <alignment horizontal="center" vertical="top" wrapText="1"/>
    </xf>
    <xf numFmtId="166" fontId="5" fillId="0" borderId="0" xfId="0" applyNumberFormat="1" applyFont="1" applyBorder="1" applyAlignment="1">
      <alignment horizontal="right"/>
    </xf>
    <xf numFmtId="169" fontId="5" fillId="0" borderId="0" xfId="0" applyNumberFormat="1" applyFont="1" applyBorder="1" applyAlignment="1">
      <alignment horizontal="center"/>
    </xf>
    <xf numFmtId="165" fontId="5" fillId="0" borderId="0" xfId="0" applyNumberFormat="1" applyFont="1" applyBorder="1" applyAlignment="1">
      <alignment horizontal="center" vertical="top"/>
    </xf>
    <xf numFmtId="166" fontId="5" fillId="33" borderId="7" xfId="32" applyNumberFormat="1" applyFont="1" applyFill="1" applyBorder="1" applyAlignment="1" applyProtection="1">
      <alignment horizontal="right" vertical="top" wrapText="1"/>
    </xf>
    <xf numFmtId="168" fontId="5" fillId="33" borderId="1" xfId="0" applyNumberFormat="1" applyFont="1" applyFill="1" applyBorder="1" applyAlignment="1">
      <alignment horizontal="center" vertical="top"/>
    </xf>
    <xf numFmtId="15" fontId="5" fillId="33" borderId="1" xfId="0" applyNumberFormat="1" applyFont="1" applyFill="1" applyBorder="1" applyAlignment="1" applyProtection="1">
      <alignment horizontal="center" vertical="top" wrapText="1"/>
    </xf>
    <xf numFmtId="168" fontId="5" fillId="33" borderId="1" xfId="0" applyNumberFormat="1" applyFont="1" applyFill="1" applyBorder="1" applyAlignment="1">
      <alignment horizontal="center" vertical="top" wrapText="1"/>
    </xf>
    <xf numFmtId="166" fontId="5" fillId="33" borderId="1" xfId="0" applyNumberFormat="1" applyFont="1" applyFill="1" applyBorder="1" applyAlignment="1" applyProtection="1">
      <alignment horizontal="right" vertical="top" wrapText="1"/>
    </xf>
    <xf numFmtId="1" fontId="5" fillId="33" borderId="1" xfId="0" applyNumberFormat="1" applyFont="1" applyFill="1" applyBorder="1" applyAlignment="1">
      <alignment horizontal="justify" vertical="top" wrapText="1"/>
    </xf>
    <xf numFmtId="164" fontId="5" fillId="33" borderId="1" xfId="0" applyNumberFormat="1" applyFont="1" applyFill="1" applyBorder="1" applyAlignment="1">
      <alignment horizontal="center" vertical="top" wrapText="1"/>
    </xf>
    <xf numFmtId="0" fontId="5" fillId="33" borderId="1" xfId="0" applyFont="1" applyFill="1" applyBorder="1" applyAlignment="1" applyProtection="1">
      <alignment vertical="top" wrapText="1"/>
    </xf>
    <xf numFmtId="166" fontId="5" fillId="33" borderId="1" xfId="0" applyNumberFormat="1" applyFont="1" applyFill="1" applyBorder="1" applyAlignment="1">
      <alignment horizontal="center" vertical="top" wrapText="1"/>
    </xf>
    <xf numFmtId="0" fontId="5" fillId="33" borderId="1" xfId="0" applyFont="1" applyFill="1" applyBorder="1" applyAlignment="1">
      <alignment horizontal="center" vertical="top"/>
    </xf>
    <xf numFmtId="0" fontId="26" fillId="33" borderId="1" xfId="0" applyFont="1" applyFill="1" applyBorder="1" applyAlignment="1">
      <alignment horizontal="justify" vertical="top"/>
    </xf>
    <xf numFmtId="0" fontId="5" fillId="0" borderId="1" xfId="0" applyFont="1" applyBorder="1" applyAlignment="1">
      <alignment vertical="top"/>
    </xf>
    <xf numFmtId="14" fontId="3" fillId="33" borderId="1" xfId="0" applyNumberFormat="1" applyFont="1" applyFill="1" applyBorder="1" applyAlignment="1">
      <alignment vertical="top"/>
    </xf>
    <xf numFmtId="0" fontId="4" fillId="9" borderId="1" xfId="0" applyFont="1" applyFill="1" applyBorder="1" applyAlignment="1">
      <alignment horizontal="center" vertical="center" wrapText="1"/>
    </xf>
    <xf numFmtId="1" fontId="4" fillId="9" borderId="1" xfId="32" applyNumberFormat="1" applyFont="1" applyFill="1" applyBorder="1" applyAlignment="1">
      <alignment horizontal="center" vertical="center" wrapText="1"/>
    </xf>
    <xf numFmtId="49" fontId="5" fillId="33" borderId="0" xfId="0" applyNumberFormat="1" applyFont="1" applyFill="1" applyBorder="1" applyAlignment="1">
      <alignment horizontal="center" vertical="top"/>
    </xf>
    <xf numFmtId="14" fontId="0" fillId="0" borderId="1" xfId="0" applyNumberFormat="1" applyBorder="1" applyAlignment="1">
      <alignment vertical="top"/>
    </xf>
    <xf numFmtId="168" fontId="5" fillId="33" borderId="1" xfId="0" applyNumberFormat="1" applyFont="1" applyFill="1" applyBorder="1" applyAlignment="1">
      <alignment vertical="top"/>
    </xf>
    <xf numFmtId="0" fontId="26" fillId="0" borderId="1" xfId="0" applyFont="1" applyBorder="1" applyAlignment="1">
      <alignment horizontal="justify" vertical="top"/>
    </xf>
    <xf numFmtId="0" fontId="25" fillId="33" borderId="1" xfId="0" applyFont="1" applyFill="1" applyBorder="1" applyAlignment="1" applyProtection="1">
      <alignment horizontal="center" vertical="top" wrapText="1"/>
    </xf>
    <xf numFmtId="166" fontId="3" fillId="33" borderId="1" xfId="0" applyNumberFormat="1" applyFont="1" applyFill="1" applyBorder="1" applyAlignment="1">
      <alignment vertical="top"/>
    </xf>
    <xf numFmtId="0" fontId="3" fillId="33" borderId="1" xfId="0" applyFont="1" applyFill="1" applyBorder="1"/>
    <xf numFmtId="0" fontId="5" fillId="33" borderId="1" xfId="0" applyFont="1" applyFill="1" applyBorder="1"/>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4" fillId="9" borderId="7" xfId="0" applyFont="1" applyFill="1" applyBorder="1" applyAlignment="1">
      <alignment horizontal="center" vertical="center" wrapText="1"/>
    </xf>
    <xf numFmtId="1" fontId="4" fillId="9" borderId="7" xfId="32" applyNumberFormat="1" applyFont="1" applyFill="1" applyBorder="1" applyAlignment="1">
      <alignment horizontal="center" vertical="center" wrapText="1"/>
    </xf>
    <xf numFmtId="0" fontId="5" fillId="0" borderId="16" xfId="0" applyFont="1" applyBorder="1" applyAlignment="1">
      <alignment horizontal="justify" vertical="center" wrapText="1"/>
    </xf>
    <xf numFmtId="0" fontId="5" fillId="0" borderId="5" xfId="0" applyFont="1" applyBorder="1" applyAlignment="1">
      <alignment horizontal="justify" vertical="center" wrapText="1"/>
    </xf>
    <xf numFmtId="0" fontId="4" fillId="36" borderId="1" xfId="0" applyFont="1" applyFill="1" applyBorder="1" applyAlignment="1" applyProtection="1">
      <alignment horizontal="center" vertical="center" wrapText="1"/>
      <protection locked="0"/>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38" borderId="1" xfId="0" applyFont="1" applyFill="1" applyBorder="1" applyAlignment="1" applyProtection="1">
      <alignment horizontal="center" vertical="top" wrapText="1"/>
    </xf>
    <xf numFmtId="0" fontId="5" fillId="38" borderId="1" xfId="0" applyFont="1" applyFill="1" applyBorder="1" applyAlignment="1">
      <alignment horizontal="justify" vertical="top"/>
    </xf>
    <xf numFmtId="0" fontId="5" fillId="38" borderId="1" xfId="0" applyFont="1" applyFill="1" applyBorder="1" applyAlignment="1">
      <alignment horizontal="justify" vertical="top" wrapText="1"/>
    </xf>
    <xf numFmtId="15" fontId="5" fillId="38" borderId="1" xfId="0" applyNumberFormat="1" applyFont="1" applyFill="1" applyBorder="1" applyAlignment="1">
      <alignment horizontal="center" vertical="top" wrapText="1"/>
    </xf>
    <xf numFmtId="166" fontId="5" fillId="38" borderId="7" xfId="32" applyNumberFormat="1" applyFont="1" applyFill="1" applyBorder="1" applyAlignment="1" applyProtection="1">
      <alignment horizontal="right" vertical="top" wrapText="1"/>
    </xf>
    <xf numFmtId="4" fontId="5" fillId="38" borderId="1" xfId="0" applyNumberFormat="1" applyFont="1" applyFill="1" applyBorder="1" applyAlignment="1" applyProtection="1">
      <alignment horizontal="justify" vertical="top" wrapText="1"/>
    </xf>
    <xf numFmtId="1" fontId="5" fillId="38" borderId="1" xfId="32" applyNumberFormat="1" applyFont="1" applyFill="1" applyBorder="1" applyAlignment="1" applyProtection="1">
      <alignment horizontal="right" vertical="top" wrapText="1"/>
    </xf>
    <xf numFmtId="168" fontId="5" fillId="38" borderId="1" xfId="0" applyNumberFormat="1" applyFont="1" applyFill="1" applyBorder="1" applyAlignment="1" applyProtection="1">
      <alignment horizontal="center" vertical="top" wrapText="1"/>
    </xf>
    <xf numFmtId="0" fontId="5" fillId="38" borderId="1" xfId="0" applyFont="1" applyFill="1" applyBorder="1" applyAlignment="1">
      <alignment horizontal="center" vertical="top" wrapText="1"/>
    </xf>
    <xf numFmtId="1" fontId="5" fillId="38" borderId="1" xfId="0" applyNumberFormat="1" applyFont="1" applyFill="1" applyBorder="1" applyAlignment="1">
      <alignment horizontal="center" vertical="top" wrapText="1"/>
    </xf>
    <xf numFmtId="168" fontId="5" fillId="38" borderId="1" xfId="0" applyNumberFormat="1" applyFont="1" applyFill="1" applyBorder="1" applyAlignment="1">
      <alignment horizontal="center" vertical="top"/>
    </xf>
    <xf numFmtId="0" fontId="5" fillId="38" borderId="1" xfId="0" applyFont="1" applyFill="1" applyBorder="1" applyAlignment="1">
      <alignment vertical="top"/>
    </xf>
    <xf numFmtId="168" fontId="5" fillId="38" borderId="1" xfId="0" applyNumberFormat="1" applyFont="1" applyFill="1" applyBorder="1" applyAlignment="1">
      <alignment vertical="top"/>
    </xf>
    <xf numFmtId="14" fontId="3" fillId="38" borderId="1" xfId="0" applyNumberFormat="1" applyFont="1" applyFill="1" applyBorder="1" applyAlignment="1">
      <alignment vertical="top"/>
    </xf>
    <xf numFmtId="167" fontId="4" fillId="38" borderId="1" xfId="0" applyNumberFormat="1" applyFont="1" applyFill="1" applyBorder="1" applyAlignment="1" applyProtection="1">
      <alignment horizontal="right" vertical="top" wrapText="1"/>
    </xf>
    <xf numFmtId="14" fontId="5" fillId="0" borderId="1" xfId="0" applyNumberFormat="1" applyFont="1" applyBorder="1" applyAlignment="1">
      <alignment vertical="top"/>
    </xf>
    <xf numFmtId="168" fontId="5" fillId="0" borderId="1" xfId="0" applyNumberFormat="1" applyFont="1" applyBorder="1" applyAlignment="1">
      <alignment vertical="top"/>
    </xf>
    <xf numFmtId="14" fontId="5" fillId="33" borderId="1" xfId="0" applyNumberFormat="1" applyFont="1" applyFill="1" applyBorder="1" applyAlignment="1">
      <alignment horizontal="center" vertical="top" wrapText="1"/>
    </xf>
    <xf numFmtId="14" fontId="3" fillId="33" borderId="1" xfId="0" applyNumberFormat="1" applyFont="1" applyFill="1" applyBorder="1" applyAlignment="1">
      <alignment vertical="top" wrapText="1"/>
    </xf>
    <xf numFmtId="0" fontId="4" fillId="36" borderId="7" xfId="0" applyFont="1" applyFill="1" applyBorder="1" applyAlignment="1" applyProtection="1">
      <alignment horizontal="center" vertical="center" wrapText="1"/>
      <protection locked="0"/>
    </xf>
    <xf numFmtId="0" fontId="4" fillId="36" borderId="1" xfId="0" applyFont="1" applyFill="1" applyBorder="1" applyAlignment="1" applyProtection="1">
      <alignment horizontal="center" vertical="center" wrapText="1"/>
      <protection locked="0"/>
    </xf>
    <xf numFmtId="0" fontId="4" fillId="36" borderId="4" xfId="0" applyFont="1" applyFill="1" applyBorder="1" applyAlignment="1" applyProtection="1">
      <alignment horizontal="center" vertical="center" wrapText="1"/>
      <protection locked="0"/>
    </xf>
    <xf numFmtId="0" fontId="4" fillId="36" borderId="6" xfId="0" applyFont="1" applyFill="1" applyBorder="1" applyAlignment="1" applyProtection="1">
      <alignment horizontal="center" vertical="center" wrapText="1"/>
      <protection locked="0"/>
    </xf>
    <xf numFmtId="0" fontId="5" fillId="0" borderId="3"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7" fillId="0" borderId="16" xfId="0" applyFont="1" applyBorder="1" applyAlignment="1">
      <alignment horizontal="center" vertical="center" wrapText="1"/>
    </xf>
    <xf numFmtId="0" fontId="7" fillId="33" borderId="16" xfId="0" applyFont="1" applyFill="1" applyBorder="1" applyAlignment="1">
      <alignment horizontal="center" vertical="center" wrapText="1"/>
    </xf>
    <xf numFmtId="0" fontId="8" fillId="0" borderId="5" xfId="0" applyFont="1" applyBorder="1" applyAlignment="1">
      <alignment horizontal="left" vertical="center" wrapText="1"/>
    </xf>
    <xf numFmtId="0" fontId="8" fillId="33" borderId="5" xfId="0" applyFont="1" applyFill="1" applyBorder="1" applyAlignment="1">
      <alignment horizontal="left" vertical="center" wrapText="1"/>
    </xf>
    <xf numFmtId="0" fontId="4" fillId="34" borderId="7" xfId="0" applyNumberFormat="1" applyFont="1" applyFill="1" applyBorder="1" applyAlignment="1">
      <alignment horizontal="center" vertical="center" textRotation="90" wrapText="1"/>
    </xf>
    <xf numFmtId="0" fontId="4" fillId="34" borderId="1" xfId="0" applyNumberFormat="1" applyFont="1" applyFill="1" applyBorder="1" applyAlignment="1">
      <alignment horizontal="center" vertical="center" textRotation="90" wrapText="1"/>
    </xf>
    <xf numFmtId="0" fontId="4" fillId="34" borderId="7" xfId="0" applyFont="1" applyFill="1" applyBorder="1" applyAlignment="1" applyProtection="1">
      <alignment horizontal="center" vertical="center" wrapText="1"/>
      <protection locked="0"/>
    </xf>
    <xf numFmtId="0" fontId="4" fillId="34" borderId="1" xfId="0" applyFont="1" applyFill="1" applyBorder="1" applyAlignment="1" applyProtection="1">
      <alignment horizontal="center" vertical="center" wrapText="1"/>
      <protection locked="0"/>
    </xf>
    <xf numFmtId="166" fontId="4" fillId="36" borderId="7" xfId="0" applyNumberFormat="1" applyFont="1" applyFill="1" applyBorder="1" applyAlignment="1" applyProtection="1">
      <alignment horizontal="center" vertical="center" wrapText="1"/>
      <protection locked="0"/>
    </xf>
    <xf numFmtId="166" fontId="4" fillId="36" borderId="1" xfId="0" applyNumberFormat="1" applyFont="1" applyFill="1" applyBorder="1" applyAlignment="1" applyProtection="1">
      <alignment horizontal="center" vertical="center" wrapText="1"/>
      <protection locked="0"/>
    </xf>
    <xf numFmtId="0" fontId="4" fillId="37" borderId="7" xfId="0" applyFont="1" applyFill="1" applyBorder="1" applyAlignment="1" applyProtection="1">
      <alignment horizontal="center" vertical="center" wrapText="1"/>
      <protection locked="0"/>
    </xf>
    <xf numFmtId="0" fontId="4" fillId="37" borderId="1" xfId="0" applyFont="1" applyFill="1" applyBorder="1" applyAlignment="1" applyProtection="1">
      <alignment horizontal="center" vertical="center" wrapText="1"/>
      <protection locked="0"/>
    </xf>
    <xf numFmtId="0" fontId="4" fillId="35" borderId="7" xfId="0" applyFont="1" applyFill="1" applyBorder="1" applyAlignment="1" applyProtection="1">
      <alignment horizontal="center" vertical="center" wrapText="1"/>
      <protection locked="0"/>
    </xf>
    <xf numFmtId="0" fontId="4" fillId="35" borderId="1" xfId="0" applyFont="1" applyFill="1" applyBorder="1" applyAlignment="1" applyProtection="1">
      <alignment horizontal="center" vertical="center" wrapText="1"/>
      <protection locked="0"/>
    </xf>
  </cellXfs>
  <cellStyles count="49">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Incorrecto" xfId="31" builtinId="27" customBuiltin="1"/>
    <cellStyle name="Millares" xfId="32" builtinId="3"/>
    <cellStyle name="Millares 2" xfId="33"/>
    <cellStyle name="Millares 5" xfId="46"/>
    <cellStyle name="Neutral" xfId="34" builtinId="28" customBuiltin="1"/>
    <cellStyle name="Normal" xfId="0" builtinId="0" customBuiltin="1"/>
    <cellStyle name="Normal 2" xfId="35"/>
    <cellStyle name="Normal 3" xfId="48"/>
    <cellStyle name="Normal 6" xfId="47"/>
    <cellStyle name="Normal_Hoja1" xfId="36"/>
    <cellStyle name="Notas 2" xfId="37"/>
    <cellStyle name="Notas 2 2" xfId="38"/>
    <cellStyle name="Salida" xfId="39" builtinId="21" customBuiltin="1"/>
    <cellStyle name="Texto de advertencia" xfId="40" builtinId="11" customBuiltin="1"/>
    <cellStyle name="Texto explicativo" xfId="41" builtinId="53" customBuiltin="1"/>
    <cellStyle name="Título" xfId="42" builtinId="15" customBuiltin="1"/>
    <cellStyle name="Título 2" xfId="43" builtinId="17" customBuiltin="1"/>
    <cellStyle name="Título 3" xfId="44" builtinId="18" customBuiltin="1"/>
    <cellStyle name="Total" xfId="45" builtinId="25" customBuiltin="1"/>
  </cellStyles>
  <dxfs count="0"/>
  <tableStyles count="0" defaultTableStyle="TableStyleMedium9" defaultPivotStyle="PivotStyleLight16"/>
  <colors>
    <mruColors>
      <color rgb="FFCCFFFF"/>
      <color rgb="FFCC99FF"/>
      <color rgb="FFD5E38D"/>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35719</xdr:colOff>
      <xdr:row>0</xdr:row>
      <xdr:rowOff>74090</xdr:rowOff>
    </xdr:from>
    <xdr:to>
      <xdr:col>1</xdr:col>
      <xdr:colOff>637566</xdr:colOff>
      <xdr:row>1</xdr:row>
      <xdr:rowOff>392906</xdr:rowOff>
    </xdr:to>
    <xdr:pic>
      <xdr:nvPicPr>
        <xdr:cNvPr id="2" name="Picture 73"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719" y="74090"/>
          <a:ext cx="1363847" cy="8617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0"/>
  </sheetPr>
  <dimension ref="A1:Z1048575"/>
  <sheetViews>
    <sheetView showGridLines="0" tabSelected="1" zoomScaleNormal="100" workbookViewId="0">
      <pane xSplit="2" ySplit="4" topLeftCell="C21" activePane="bottomRight" state="frozen"/>
      <selection pane="topRight" activeCell="C1" sqref="C1"/>
      <selection pane="bottomLeft" activeCell="A3" sqref="A3"/>
      <selection pane="bottomRight" activeCell="C21" sqref="C21"/>
    </sheetView>
  </sheetViews>
  <sheetFormatPr baseColWidth="10" defaultRowHeight="12" x14ac:dyDescent="0.2"/>
  <cols>
    <col min="1" max="2" width="11.42578125" style="3"/>
    <col min="3" max="3" width="36.42578125" style="4" customWidth="1"/>
    <col min="4" max="4" width="11.42578125" style="3"/>
    <col min="5" max="5" width="11.42578125" style="2"/>
    <col min="6" max="6" width="14.42578125" style="31" customWidth="1"/>
    <col min="7" max="7" width="11.42578125" style="2"/>
    <col min="8" max="8" width="11.42578125" style="5"/>
    <col min="9" max="9" width="8.5703125" style="5" bestFit="1" customWidth="1"/>
    <col min="10" max="10" width="12.28515625" style="32" customWidth="1"/>
    <col min="11" max="12" width="11.42578125" style="3"/>
    <col min="13" max="13" width="11.42578125" style="33"/>
    <col min="14" max="14" width="12.85546875" style="33" customWidth="1"/>
    <col min="15" max="15" width="11.42578125" style="2"/>
    <col min="16" max="16" width="11.42578125" style="6"/>
    <col min="17" max="17" width="10.5703125" style="2" customWidth="1"/>
    <col min="18" max="18" width="13.85546875" style="16" customWidth="1"/>
    <col min="19" max="19" width="13.85546875" style="49" customWidth="1"/>
    <col min="20" max="22" width="11.42578125" style="2"/>
    <col min="23" max="23" width="11.42578125" style="16"/>
    <col min="24" max="24" width="11.42578125" style="2"/>
    <col min="25" max="25" width="10.28515625" style="2" customWidth="1"/>
    <col min="26" max="26" width="12.85546875" style="2" customWidth="1"/>
    <col min="27" max="16384" width="11.42578125" style="2"/>
  </cols>
  <sheetData>
    <row r="1" spans="1:26" s="1" customFormat="1" ht="44.25" customHeight="1" x14ac:dyDescent="0.2">
      <c r="A1" s="89"/>
      <c r="B1" s="90"/>
      <c r="C1" s="93" t="s">
        <v>432</v>
      </c>
      <c r="D1" s="93"/>
      <c r="E1" s="93"/>
      <c r="F1" s="93"/>
      <c r="G1" s="93"/>
      <c r="H1" s="93"/>
      <c r="I1" s="93"/>
      <c r="J1" s="93"/>
      <c r="K1" s="93"/>
      <c r="L1" s="93"/>
      <c r="M1" s="93"/>
      <c r="N1" s="93"/>
      <c r="O1" s="93"/>
      <c r="P1" s="93"/>
      <c r="Q1" s="93"/>
      <c r="R1" s="93"/>
      <c r="S1" s="94"/>
      <c r="T1" s="94"/>
      <c r="U1" s="94"/>
      <c r="V1" s="94"/>
      <c r="W1" s="61"/>
      <c r="X1" s="64"/>
      <c r="Y1" s="64"/>
      <c r="Z1" s="57"/>
    </row>
    <row r="2" spans="1:26" s="1" customFormat="1" ht="34.5" customHeight="1" x14ac:dyDescent="0.2">
      <c r="A2" s="91"/>
      <c r="B2" s="92"/>
      <c r="C2" s="95"/>
      <c r="D2" s="95"/>
      <c r="E2" s="95"/>
      <c r="F2" s="95"/>
      <c r="G2" s="95"/>
      <c r="H2" s="95"/>
      <c r="I2" s="95"/>
      <c r="J2" s="95"/>
      <c r="K2" s="95"/>
      <c r="L2" s="95"/>
      <c r="M2" s="95"/>
      <c r="N2" s="95"/>
      <c r="O2" s="95"/>
      <c r="P2" s="95"/>
      <c r="Q2" s="95"/>
      <c r="R2" s="95"/>
      <c r="S2" s="96"/>
      <c r="T2" s="96"/>
      <c r="U2" s="96"/>
      <c r="V2" s="96"/>
      <c r="W2" s="62"/>
      <c r="X2" s="65"/>
      <c r="Y2" s="65"/>
      <c r="Z2" s="58"/>
    </row>
    <row r="3" spans="1:26" ht="24" customHeight="1" x14ac:dyDescent="0.2">
      <c r="A3" s="97" t="s">
        <v>1</v>
      </c>
      <c r="B3" s="85" t="s">
        <v>72</v>
      </c>
      <c r="C3" s="85" t="s">
        <v>5</v>
      </c>
      <c r="D3" s="85" t="s">
        <v>0</v>
      </c>
      <c r="E3" s="99" t="s">
        <v>4</v>
      </c>
      <c r="F3" s="101" t="s">
        <v>3</v>
      </c>
      <c r="G3" s="59" t="s">
        <v>9</v>
      </c>
      <c r="H3" s="60"/>
      <c r="I3" s="60"/>
      <c r="J3" s="103" t="s">
        <v>2</v>
      </c>
      <c r="K3" s="85" t="s">
        <v>10</v>
      </c>
      <c r="L3" s="85" t="s">
        <v>11</v>
      </c>
      <c r="M3" s="85" t="s">
        <v>73</v>
      </c>
      <c r="N3" s="105" t="s">
        <v>364</v>
      </c>
      <c r="O3" s="85" t="s">
        <v>74</v>
      </c>
      <c r="P3" s="85" t="s">
        <v>75</v>
      </c>
      <c r="Q3" s="85" t="s">
        <v>76</v>
      </c>
      <c r="R3" s="85" t="s">
        <v>77</v>
      </c>
      <c r="S3" s="85" t="s">
        <v>350</v>
      </c>
      <c r="T3" s="85" t="s">
        <v>39</v>
      </c>
      <c r="U3" s="87" t="s">
        <v>12</v>
      </c>
      <c r="V3" s="88"/>
      <c r="W3" s="85" t="s">
        <v>22</v>
      </c>
      <c r="X3" s="85" t="s">
        <v>347</v>
      </c>
      <c r="Y3" s="85" t="s">
        <v>426</v>
      </c>
      <c r="Z3" s="85" t="s">
        <v>365</v>
      </c>
    </row>
    <row r="4" spans="1:26" ht="18" customHeight="1" x14ac:dyDescent="0.2">
      <c r="A4" s="98"/>
      <c r="B4" s="86"/>
      <c r="C4" s="86"/>
      <c r="D4" s="86"/>
      <c r="E4" s="100"/>
      <c r="F4" s="102"/>
      <c r="G4" s="47" t="s">
        <v>7</v>
      </c>
      <c r="H4" s="48" t="s">
        <v>8</v>
      </c>
      <c r="I4" s="48" t="s">
        <v>6</v>
      </c>
      <c r="J4" s="104"/>
      <c r="K4" s="86"/>
      <c r="L4" s="86"/>
      <c r="M4" s="86"/>
      <c r="N4" s="106"/>
      <c r="O4" s="86"/>
      <c r="P4" s="86"/>
      <c r="Q4" s="86" t="s">
        <v>78</v>
      </c>
      <c r="R4" s="86"/>
      <c r="S4" s="86"/>
      <c r="T4" s="86" t="s">
        <v>39</v>
      </c>
      <c r="U4" s="63" t="s">
        <v>7</v>
      </c>
      <c r="V4" s="63" t="s">
        <v>21</v>
      </c>
      <c r="W4" s="86" t="s">
        <v>425</v>
      </c>
      <c r="X4" s="86"/>
      <c r="Y4" s="86"/>
      <c r="Z4" s="86"/>
    </row>
    <row r="5" spans="1:26" s="13" customFormat="1" ht="108" x14ac:dyDescent="0.2">
      <c r="A5" s="24">
        <v>1</v>
      </c>
      <c r="B5" s="26" t="s">
        <v>366</v>
      </c>
      <c r="C5" s="18" t="s">
        <v>79</v>
      </c>
      <c r="D5" s="25" t="s">
        <v>13</v>
      </c>
      <c r="E5" s="19" t="s">
        <v>50</v>
      </c>
      <c r="F5" s="34">
        <v>22332204</v>
      </c>
      <c r="G5" s="21" t="s">
        <v>80</v>
      </c>
      <c r="H5" s="15" t="s">
        <v>81</v>
      </c>
      <c r="I5" s="15"/>
      <c r="J5" s="7">
        <v>40934</v>
      </c>
      <c r="K5" s="7">
        <v>40934</v>
      </c>
      <c r="L5" s="17" t="s">
        <v>82</v>
      </c>
      <c r="M5" s="7">
        <v>40954</v>
      </c>
      <c r="N5" s="7"/>
      <c r="O5" s="17"/>
      <c r="P5" s="7">
        <f>M5+O5</f>
        <v>40954</v>
      </c>
      <c r="Q5" s="23">
        <v>1303840</v>
      </c>
      <c r="R5" s="42">
        <f>F5+Q5</f>
        <v>23636044</v>
      </c>
      <c r="S5" s="24" t="s">
        <v>354</v>
      </c>
      <c r="T5" s="30" t="s">
        <v>37</v>
      </c>
      <c r="U5" s="18" t="s">
        <v>84</v>
      </c>
      <c r="V5" s="17" t="s">
        <v>54</v>
      </c>
      <c r="W5" s="35" t="s">
        <v>433</v>
      </c>
      <c r="X5" s="22" t="s">
        <v>348</v>
      </c>
      <c r="Y5" s="51">
        <f>P5</f>
        <v>40954</v>
      </c>
      <c r="Z5" s="46">
        <v>40961</v>
      </c>
    </row>
    <row r="6" spans="1:26" s="13" customFormat="1" ht="156" x14ac:dyDescent="0.2">
      <c r="A6" s="24">
        <v>2</v>
      </c>
      <c r="B6" s="26" t="s">
        <v>367</v>
      </c>
      <c r="C6" s="18" t="s">
        <v>351</v>
      </c>
      <c r="D6" s="18" t="s">
        <v>352</v>
      </c>
      <c r="E6" s="18" t="s">
        <v>352</v>
      </c>
      <c r="F6" s="34">
        <v>243306000</v>
      </c>
      <c r="G6" s="21" t="s">
        <v>85</v>
      </c>
      <c r="H6" s="15" t="s">
        <v>71</v>
      </c>
      <c r="I6" s="15"/>
      <c r="J6" s="7">
        <v>40940</v>
      </c>
      <c r="K6" s="7">
        <v>40942</v>
      </c>
      <c r="L6" s="17">
        <v>330</v>
      </c>
      <c r="M6" s="7">
        <v>41274</v>
      </c>
      <c r="N6" s="18" t="s">
        <v>363</v>
      </c>
      <c r="O6" s="17"/>
      <c r="P6" s="7">
        <v>41120</v>
      </c>
      <c r="Q6" s="23">
        <v>0</v>
      </c>
      <c r="R6" s="54">
        <f>F6-205755334</f>
        <v>37550666</v>
      </c>
      <c r="S6" s="42">
        <v>82</v>
      </c>
      <c r="T6" s="30" t="s">
        <v>325</v>
      </c>
      <c r="U6" s="18" t="s">
        <v>86</v>
      </c>
      <c r="V6" s="17" t="s">
        <v>87</v>
      </c>
      <c r="W6" s="35" t="s">
        <v>433</v>
      </c>
      <c r="X6" s="22" t="s">
        <v>348</v>
      </c>
      <c r="Y6" s="51">
        <f>P6</f>
        <v>41120</v>
      </c>
      <c r="Z6" s="46">
        <v>41123</v>
      </c>
    </row>
    <row r="7" spans="1:26" ht="36" hidden="1" x14ac:dyDescent="0.2">
      <c r="A7" s="27" t="s">
        <v>339</v>
      </c>
      <c r="B7" s="44" t="s">
        <v>368</v>
      </c>
      <c r="C7" s="18" t="s">
        <v>88</v>
      </c>
      <c r="D7" s="18" t="s">
        <v>13</v>
      </c>
      <c r="E7" s="19" t="s">
        <v>23</v>
      </c>
      <c r="F7" s="34">
        <v>285000</v>
      </c>
      <c r="G7" s="21" t="s">
        <v>89</v>
      </c>
      <c r="H7" s="15" t="s">
        <v>52</v>
      </c>
      <c r="I7" s="15"/>
      <c r="J7" s="7">
        <v>40956</v>
      </c>
      <c r="K7" s="7">
        <v>40969</v>
      </c>
      <c r="L7" s="17">
        <v>360</v>
      </c>
      <c r="M7" s="7">
        <v>41333</v>
      </c>
      <c r="N7" s="7"/>
      <c r="O7" s="17" t="s">
        <v>83</v>
      </c>
      <c r="P7" s="7">
        <f>M7</f>
        <v>41333</v>
      </c>
      <c r="Q7" s="23">
        <v>0</v>
      </c>
      <c r="R7" s="40">
        <v>285000</v>
      </c>
      <c r="S7" s="42">
        <v>5</v>
      </c>
      <c r="T7" s="30" t="s">
        <v>90</v>
      </c>
      <c r="U7" s="18" t="s">
        <v>55</v>
      </c>
      <c r="V7" s="17" t="s">
        <v>56</v>
      </c>
      <c r="W7" s="35" t="s">
        <v>428</v>
      </c>
      <c r="X7" s="45" t="s">
        <v>348</v>
      </c>
      <c r="Y7" s="51">
        <f>P7</f>
        <v>41333</v>
      </c>
      <c r="Z7" s="14"/>
    </row>
    <row r="8" spans="1:26" s="13" customFormat="1" ht="210.75" customHeight="1" x14ac:dyDescent="0.2">
      <c r="A8" s="24">
        <v>3</v>
      </c>
      <c r="B8" s="26" t="s">
        <v>368</v>
      </c>
      <c r="C8" s="18" t="s">
        <v>91</v>
      </c>
      <c r="D8" s="18" t="s">
        <v>92</v>
      </c>
      <c r="E8" s="19" t="s">
        <v>50</v>
      </c>
      <c r="F8" s="34">
        <v>0</v>
      </c>
      <c r="G8" s="21" t="s">
        <v>93</v>
      </c>
      <c r="H8" s="15">
        <v>17336455</v>
      </c>
      <c r="I8" s="15"/>
      <c r="J8" s="7">
        <v>40946</v>
      </c>
      <c r="K8" s="7">
        <v>40946</v>
      </c>
      <c r="L8" s="17">
        <v>1440</v>
      </c>
      <c r="M8" s="7">
        <v>42406</v>
      </c>
      <c r="N8" s="7"/>
      <c r="O8" s="17"/>
      <c r="P8" s="7">
        <f>M8+O8</f>
        <v>42406</v>
      </c>
      <c r="Q8" s="23">
        <v>0</v>
      </c>
      <c r="R8" s="23">
        <f>F8+Q8</f>
        <v>0</v>
      </c>
      <c r="S8" s="29" t="s">
        <v>346</v>
      </c>
      <c r="T8" s="30" t="s">
        <v>83</v>
      </c>
      <c r="U8" s="18" t="s">
        <v>357</v>
      </c>
      <c r="V8" s="17" t="s">
        <v>358</v>
      </c>
      <c r="W8" s="35" t="s">
        <v>428</v>
      </c>
      <c r="X8" s="22" t="s">
        <v>348</v>
      </c>
      <c r="Y8" s="51">
        <f t="shared" ref="Y8:Y12" si="0">P8</f>
        <v>42406</v>
      </c>
      <c r="Z8" s="14"/>
    </row>
    <row r="9" spans="1:26" s="13" customFormat="1" ht="60" x14ac:dyDescent="0.2">
      <c r="A9" s="36" t="s">
        <v>95</v>
      </c>
      <c r="B9" s="26" t="s">
        <v>369</v>
      </c>
      <c r="C9" s="18" t="s">
        <v>96</v>
      </c>
      <c r="D9" s="18" t="s">
        <v>13</v>
      </c>
      <c r="E9" s="19" t="s">
        <v>326</v>
      </c>
      <c r="F9" s="34">
        <v>209573952</v>
      </c>
      <c r="G9" s="21" t="s">
        <v>29</v>
      </c>
      <c r="H9" s="15" t="s">
        <v>53</v>
      </c>
      <c r="I9" s="15"/>
      <c r="J9" s="7">
        <v>40956</v>
      </c>
      <c r="K9" s="7">
        <v>40963</v>
      </c>
      <c r="L9" s="17">
        <v>330</v>
      </c>
      <c r="M9" s="7">
        <v>41297</v>
      </c>
      <c r="N9" s="46">
        <v>41296</v>
      </c>
      <c r="O9" s="17"/>
      <c r="P9" s="7">
        <f>M9+O9</f>
        <v>41297</v>
      </c>
      <c r="Q9" s="23">
        <v>0</v>
      </c>
      <c r="R9" s="23">
        <f>F9+Q9</f>
        <v>209573952</v>
      </c>
      <c r="S9" s="29">
        <v>116</v>
      </c>
      <c r="T9" s="30" t="s">
        <v>327</v>
      </c>
      <c r="U9" s="18" t="s">
        <v>97</v>
      </c>
      <c r="V9" s="17" t="s">
        <v>46</v>
      </c>
      <c r="W9" s="35" t="s">
        <v>428</v>
      </c>
      <c r="X9" s="22" t="s">
        <v>348</v>
      </c>
      <c r="Y9" s="51">
        <f t="shared" si="0"/>
        <v>41297</v>
      </c>
      <c r="Z9" s="26"/>
    </row>
    <row r="10" spans="1:26" s="13" customFormat="1" ht="192" x14ac:dyDescent="0.2">
      <c r="A10" s="36" t="s">
        <v>98</v>
      </c>
      <c r="B10" s="26" t="s">
        <v>370</v>
      </c>
      <c r="C10" s="18" t="s">
        <v>99</v>
      </c>
      <c r="D10" s="18" t="s">
        <v>13</v>
      </c>
      <c r="E10" s="19" t="s">
        <v>326</v>
      </c>
      <c r="F10" s="34">
        <v>49847492</v>
      </c>
      <c r="G10" s="21" t="s">
        <v>29</v>
      </c>
      <c r="H10" s="15" t="s">
        <v>53</v>
      </c>
      <c r="I10" s="15"/>
      <c r="J10" s="7">
        <v>40960</v>
      </c>
      <c r="K10" s="7">
        <v>40963</v>
      </c>
      <c r="L10" s="17">
        <v>360</v>
      </c>
      <c r="M10" s="7">
        <v>41328</v>
      </c>
      <c r="N10" s="46">
        <v>41328</v>
      </c>
      <c r="O10" s="17"/>
      <c r="P10" s="7">
        <f>M10+O10</f>
        <v>41328</v>
      </c>
      <c r="Q10" s="23">
        <v>0</v>
      </c>
      <c r="R10" s="23">
        <f>F10+Q10</f>
        <v>49847492</v>
      </c>
      <c r="S10" s="29">
        <v>117</v>
      </c>
      <c r="T10" s="30" t="s">
        <v>28</v>
      </c>
      <c r="U10" s="18" t="s">
        <v>97</v>
      </c>
      <c r="V10" s="17" t="s">
        <v>46</v>
      </c>
      <c r="W10" s="35" t="s">
        <v>428</v>
      </c>
      <c r="X10" s="22" t="s">
        <v>348</v>
      </c>
      <c r="Y10" s="51">
        <f t="shared" si="0"/>
        <v>41328</v>
      </c>
      <c r="Z10" s="26"/>
    </row>
    <row r="11" spans="1:26" s="13" customFormat="1" ht="60" x14ac:dyDescent="0.2">
      <c r="A11" s="24">
        <v>5</v>
      </c>
      <c r="B11" s="24"/>
      <c r="C11" s="18" t="s">
        <v>100</v>
      </c>
      <c r="D11" s="18" t="s">
        <v>13</v>
      </c>
      <c r="E11" s="19" t="s">
        <v>23</v>
      </c>
      <c r="F11" s="34">
        <v>764100</v>
      </c>
      <c r="G11" s="21" t="s">
        <v>101</v>
      </c>
      <c r="H11" s="15" t="s">
        <v>102</v>
      </c>
      <c r="I11" s="15"/>
      <c r="J11" s="7">
        <v>40963</v>
      </c>
      <c r="K11" s="7">
        <v>40969</v>
      </c>
      <c r="L11" s="17">
        <v>360</v>
      </c>
      <c r="M11" s="7">
        <v>41333</v>
      </c>
      <c r="N11" s="7"/>
      <c r="O11" s="17"/>
      <c r="P11" s="7">
        <f>M11+O11</f>
        <v>41333</v>
      </c>
      <c r="Q11" s="23">
        <v>0</v>
      </c>
      <c r="R11" s="23">
        <f>F11+Q11</f>
        <v>764100</v>
      </c>
      <c r="S11" s="17">
        <v>132</v>
      </c>
      <c r="T11" s="30" t="s">
        <v>40</v>
      </c>
      <c r="U11" s="18" t="s">
        <v>69</v>
      </c>
      <c r="V11" s="17" t="s">
        <v>54</v>
      </c>
      <c r="W11" s="35" t="s">
        <v>428</v>
      </c>
      <c r="X11" s="22" t="s">
        <v>348</v>
      </c>
      <c r="Y11" s="51">
        <f t="shared" si="0"/>
        <v>41333</v>
      </c>
      <c r="Z11" s="17"/>
    </row>
    <row r="12" spans="1:26" s="13" customFormat="1" ht="60" x14ac:dyDescent="0.2">
      <c r="A12" s="24">
        <v>6</v>
      </c>
      <c r="B12" s="26" t="s">
        <v>371</v>
      </c>
      <c r="C12" s="18" t="s">
        <v>104</v>
      </c>
      <c r="D12" s="18" t="s">
        <v>13</v>
      </c>
      <c r="E12" s="19" t="s">
        <v>23</v>
      </c>
      <c r="F12" s="34">
        <v>900000</v>
      </c>
      <c r="G12" s="21" t="s">
        <v>89</v>
      </c>
      <c r="H12" s="15" t="s">
        <v>52</v>
      </c>
      <c r="I12" s="15"/>
      <c r="J12" s="7">
        <v>40963</v>
      </c>
      <c r="K12" s="7">
        <v>40969</v>
      </c>
      <c r="L12" s="17">
        <v>360</v>
      </c>
      <c r="M12" s="7">
        <v>41333</v>
      </c>
      <c r="N12" s="7"/>
      <c r="O12" s="17"/>
      <c r="P12" s="7">
        <f>M12+O12</f>
        <v>41333</v>
      </c>
      <c r="Q12" s="23">
        <v>0</v>
      </c>
      <c r="R12" s="23">
        <f>F12+Q12</f>
        <v>900000</v>
      </c>
      <c r="S12" s="17">
        <v>131</v>
      </c>
      <c r="T12" s="30" t="s">
        <v>40</v>
      </c>
      <c r="U12" s="18" t="s">
        <v>69</v>
      </c>
      <c r="V12" s="17" t="s">
        <v>54</v>
      </c>
      <c r="W12" s="35" t="s">
        <v>428</v>
      </c>
      <c r="X12" s="22" t="s">
        <v>348</v>
      </c>
      <c r="Y12" s="51">
        <f t="shared" si="0"/>
        <v>41333</v>
      </c>
      <c r="Z12" s="17"/>
    </row>
    <row r="13" spans="1:26" ht="108" hidden="1" x14ac:dyDescent="0.2">
      <c r="A13" s="27" t="s">
        <v>340</v>
      </c>
      <c r="B13" s="24" t="s">
        <v>15</v>
      </c>
      <c r="C13" s="18" t="s">
        <v>105</v>
      </c>
      <c r="D13" s="18" t="s">
        <v>14</v>
      </c>
      <c r="E13" s="19" t="s">
        <v>50</v>
      </c>
      <c r="F13" s="34">
        <v>11732250</v>
      </c>
      <c r="G13" s="21" t="s">
        <v>106</v>
      </c>
      <c r="H13" s="15" t="s">
        <v>107</v>
      </c>
      <c r="I13" s="15"/>
      <c r="J13" s="7">
        <v>40967</v>
      </c>
      <c r="K13" s="7">
        <v>40973</v>
      </c>
      <c r="L13" s="17">
        <v>360</v>
      </c>
      <c r="M13" s="7">
        <v>41337</v>
      </c>
      <c r="N13" s="7"/>
      <c r="O13" s="17" t="s">
        <v>83</v>
      </c>
      <c r="P13" s="7">
        <f>M13</f>
        <v>41337</v>
      </c>
      <c r="Q13" s="23">
        <v>0</v>
      </c>
      <c r="R13" s="40">
        <v>11732250</v>
      </c>
      <c r="S13" s="17">
        <v>6</v>
      </c>
      <c r="T13" s="30" t="s">
        <v>108</v>
      </c>
      <c r="U13" s="18" t="s">
        <v>55</v>
      </c>
      <c r="V13" s="17" t="s">
        <v>56</v>
      </c>
      <c r="W13" s="35" t="s">
        <v>433</v>
      </c>
      <c r="X13" s="45" t="s">
        <v>348</v>
      </c>
      <c r="Y13" s="82">
        <f>P13</f>
        <v>41337</v>
      </c>
      <c r="Z13" s="81">
        <v>41661</v>
      </c>
    </row>
    <row r="14" spans="1:26" s="13" customFormat="1" ht="84" x14ac:dyDescent="0.2">
      <c r="A14" s="24" t="s">
        <v>109</v>
      </c>
      <c r="B14" s="26" t="s">
        <v>372</v>
      </c>
      <c r="C14" s="18" t="s">
        <v>110</v>
      </c>
      <c r="D14" s="18" t="s">
        <v>14</v>
      </c>
      <c r="E14" s="19" t="s">
        <v>50</v>
      </c>
      <c r="F14" s="34">
        <v>4012800</v>
      </c>
      <c r="G14" s="21" t="s">
        <v>111</v>
      </c>
      <c r="H14" s="15" t="s">
        <v>112</v>
      </c>
      <c r="I14" s="15"/>
      <c r="J14" s="7">
        <v>40975</v>
      </c>
      <c r="K14" s="7">
        <v>40977</v>
      </c>
      <c r="L14" s="17">
        <v>360</v>
      </c>
      <c r="M14" s="7">
        <v>41341</v>
      </c>
      <c r="N14" s="7"/>
      <c r="O14" s="17"/>
      <c r="P14" s="7">
        <f>M14+O14</f>
        <v>41341</v>
      </c>
      <c r="Q14" s="23">
        <v>0</v>
      </c>
      <c r="R14" s="23">
        <f>F14+Q14</f>
        <v>4012800</v>
      </c>
      <c r="S14" s="17">
        <v>148</v>
      </c>
      <c r="T14" s="30" t="s">
        <v>328</v>
      </c>
      <c r="U14" s="18" t="s">
        <v>113</v>
      </c>
      <c r="V14" s="17" t="s">
        <v>114</v>
      </c>
      <c r="W14" s="35" t="s">
        <v>433</v>
      </c>
      <c r="X14" s="22" t="s">
        <v>348</v>
      </c>
      <c r="Y14" s="51">
        <f t="shared" ref="Y14:Y17" si="1">P14</f>
        <v>41341</v>
      </c>
      <c r="Z14" s="46">
        <v>41512</v>
      </c>
    </row>
    <row r="15" spans="1:26" s="13" customFormat="1" ht="60" x14ac:dyDescent="0.2">
      <c r="A15" s="24">
        <v>7</v>
      </c>
      <c r="B15" s="26" t="s">
        <v>373</v>
      </c>
      <c r="C15" s="18" t="s">
        <v>115</v>
      </c>
      <c r="D15" s="18" t="s">
        <v>13</v>
      </c>
      <c r="E15" s="19" t="s">
        <v>23</v>
      </c>
      <c r="F15" s="34">
        <v>1197000</v>
      </c>
      <c r="G15" s="21" t="s">
        <v>116</v>
      </c>
      <c r="H15" s="15" t="s">
        <v>65</v>
      </c>
      <c r="I15" s="15"/>
      <c r="J15" s="7">
        <v>40975</v>
      </c>
      <c r="K15" s="7">
        <v>41009</v>
      </c>
      <c r="L15" s="17">
        <v>360</v>
      </c>
      <c r="M15" s="7">
        <v>41373</v>
      </c>
      <c r="N15" s="7"/>
      <c r="O15" s="17"/>
      <c r="P15" s="7">
        <f>M15+O15</f>
        <v>41373</v>
      </c>
      <c r="Q15" s="23">
        <v>0</v>
      </c>
      <c r="R15" s="23">
        <f>F15+Q15</f>
        <v>1197000</v>
      </c>
      <c r="S15" s="17">
        <v>216</v>
      </c>
      <c r="T15" s="30" t="s">
        <v>40</v>
      </c>
      <c r="U15" s="18" t="s">
        <v>69</v>
      </c>
      <c r="V15" s="17" t="s">
        <v>54</v>
      </c>
      <c r="W15" s="35" t="s">
        <v>428</v>
      </c>
      <c r="X15" s="22" t="s">
        <v>348</v>
      </c>
      <c r="Y15" s="51">
        <f t="shared" si="1"/>
        <v>41373</v>
      </c>
      <c r="Z15" s="17"/>
    </row>
    <row r="16" spans="1:26" ht="48" hidden="1" x14ac:dyDescent="0.2">
      <c r="A16" s="27" t="s">
        <v>341</v>
      </c>
      <c r="B16" s="52"/>
      <c r="C16" s="18" t="s">
        <v>117</v>
      </c>
      <c r="D16" s="18" t="s">
        <v>13</v>
      </c>
      <c r="E16" s="19" t="s">
        <v>329</v>
      </c>
      <c r="F16" s="34">
        <v>254700</v>
      </c>
      <c r="G16" s="21" t="s">
        <v>101</v>
      </c>
      <c r="H16" s="15" t="s">
        <v>102</v>
      </c>
      <c r="I16" s="15"/>
      <c r="J16" s="7">
        <v>40982</v>
      </c>
      <c r="K16" s="7">
        <v>41009</v>
      </c>
      <c r="L16" s="17">
        <v>360</v>
      </c>
      <c r="M16" s="7">
        <v>41373</v>
      </c>
      <c r="N16" s="7"/>
      <c r="O16" s="17" t="s">
        <v>83</v>
      </c>
      <c r="P16" s="7">
        <f t="shared" ref="P16:P17" si="2">M16</f>
        <v>41373</v>
      </c>
      <c r="Q16" s="23">
        <v>0</v>
      </c>
      <c r="R16" s="40">
        <v>254700</v>
      </c>
      <c r="S16" s="17">
        <v>9</v>
      </c>
      <c r="T16" s="30" t="s">
        <v>103</v>
      </c>
      <c r="U16" s="18" t="s">
        <v>55</v>
      </c>
      <c r="V16" s="17" t="s">
        <v>56</v>
      </c>
      <c r="W16" s="35" t="s">
        <v>433</v>
      </c>
      <c r="X16" s="45" t="s">
        <v>348</v>
      </c>
      <c r="Y16" s="51">
        <f t="shared" si="1"/>
        <v>41373</v>
      </c>
      <c r="Z16" s="50">
        <v>41506</v>
      </c>
    </row>
    <row r="17" spans="1:26" ht="48" hidden="1" x14ac:dyDescent="0.2">
      <c r="A17" s="27" t="s">
        <v>342</v>
      </c>
      <c r="B17" s="53"/>
      <c r="C17" s="18" t="s">
        <v>118</v>
      </c>
      <c r="D17" s="18" t="s">
        <v>13</v>
      </c>
      <c r="E17" s="19" t="s">
        <v>329</v>
      </c>
      <c r="F17" s="34">
        <v>399000</v>
      </c>
      <c r="G17" s="21" t="s">
        <v>116</v>
      </c>
      <c r="H17" s="15" t="s">
        <v>65</v>
      </c>
      <c r="I17" s="15"/>
      <c r="J17" s="7">
        <v>40982</v>
      </c>
      <c r="K17" s="7">
        <v>41018</v>
      </c>
      <c r="L17" s="17">
        <v>360</v>
      </c>
      <c r="M17" s="7">
        <v>41382</v>
      </c>
      <c r="N17" s="7"/>
      <c r="O17" s="17" t="s">
        <v>83</v>
      </c>
      <c r="P17" s="7">
        <f t="shared" si="2"/>
        <v>41382</v>
      </c>
      <c r="Q17" s="23">
        <v>0</v>
      </c>
      <c r="R17" s="40">
        <v>399000</v>
      </c>
      <c r="S17" s="17">
        <v>14</v>
      </c>
      <c r="T17" s="30" t="s">
        <v>103</v>
      </c>
      <c r="U17" s="18" t="s">
        <v>55</v>
      </c>
      <c r="V17" s="17" t="s">
        <v>56</v>
      </c>
      <c r="W17" s="35" t="s">
        <v>428</v>
      </c>
      <c r="X17" s="45" t="s">
        <v>348</v>
      </c>
      <c r="Y17" s="51">
        <f t="shared" si="1"/>
        <v>41382</v>
      </c>
      <c r="Z17" s="17"/>
    </row>
    <row r="18" spans="1:26" s="13" customFormat="1" ht="48" x14ac:dyDescent="0.2">
      <c r="A18" s="24">
        <v>8</v>
      </c>
      <c r="B18" s="26" t="s">
        <v>374</v>
      </c>
      <c r="C18" s="18" t="s">
        <v>119</v>
      </c>
      <c r="D18" s="18" t="s">
        <v>13</v>
      </c>
      <c r="E18" s="19" t="s">
        <v>50</v>
      </c>
      <c r="F18" s="34">
        <v>49593600</v>
      </c>
      <c r="G18" s="21" t="s">
        <v>120</v>
      </c>
      <c r="H18" s="15" t="s">
        <v>63</v>
      </c>
      <c r="I18" s="15"/>
      <c r="J18" s="7">
        <v>40984</v>
      </c>
      <c r="K18" s="7">
        <v>40988</v>
      </c>
      <c r="L18" s="17">
        <v>360</v>
      </c>
      <c r="M18" s="7">
        <v>41352</v>
      </c>
      <c r="N18" s="46">
        <v>41325</v>
      </c>
      <c r="O18" s="17">
        <v>270</v>
      </c>
      <c r="P18" s="7">
        <v>41627</v>
      </c>
      <c r="Q18" s="23">
        <v>0</v>
      </c>
      <c r="R18" s="23">
        <f>F18+Q18</f>
        <v>49593600</v>
      </c>
      <c r="S18" s="17">
        <v>161</v>
      </c>
      <c r="T18" s="30" t="s">
        <v>328</v>
      </c>
      <c r="U18" s="18" t="s">
        <v>113</v>
      </c>
      <c r="V18" s="17" t="s">
        <v>114</v>
      </c>
      <c r="W18" s="35" t="s">
        <v>433</v>
      </c>
      <c r="X18" s="22" t="s">
        <v>348</v>
      </c>
      <c r="Y18" s="51">
        <f t="shared" ref="Y18:Y43" si="3">P18</f>
        <v>41627</v>
      </c>
      <c r="Z18" s="46">
        <v>41506</v>
      </c>
    </row>
    <row r="19" spans="1:26" s="13" customFormat="1" ht="84" x14ac:dyDescent="0.2">
      <c r="A19" s="24">
        <v>9</v>
      </c>
      <c r="B19" s="24"/>
      <c r="C19" s="18" t="s">
        <v>121</v>
      </c>
      <c r="D19" s="18" t="s">
        <v>13</v>
      </c>
      <c r="E19" s="19" t="s">
        <v>50</v>
      </c>
      <c r="F19" s="34">
        <v>24500000</v>
      </c>
      <c r="G19" s="21" t="s">
        <v>122</v>
      </c>
      <c r="H19" s="15">
        <v>79136107</v>
      </c>
      <c r="I19" s="15"/>
      <c r="J19" s="7">
        <v>40996</v>
      </c>
      <c r="K19" s="7">
        <v>40998</v>
      </c>
      <c r="L19" s="17">
        <v>90</v>
      </c>
      <c r="M19" s="7">
        <v>41089</v>
      </c>
      <c r="N19" s="7"/>
      <c r="O19" s="17"/>
      <c r="P19" s="7">
        <f>M19+O19</f>
        <v>41089</v>
      </c>
      <c r="Q19" s="23">
        <v>0</v>
      </c>
      <c r="R19" s="23">
        <f>F19+Q19</f>
        <v>24500000</v>
      </c>
      <c r="S19" s="17">
        <v>187</v>
      </c>
      <c r="T19" s="30" t="s">
        <v>25</v>
      </c>
      <c r="U19" s="18" t="s">
        <v>51</v>
      </c>
      <c r="V19" s="17" t="s">
        <v>123</v>
      </c>
      <c r="W19" s="35" t="s">
        <v>428</v>
      </c>
      <c r="X19" s="22" t="s">
        <v>349</v>
      </c>
      <c r="Y19" s="51">
        <f t="shared" si="3"/>
        <v>41089</v>
      </c>
      <c r="Z19" s="17"/>
    </row>
    <row r="20" spans="1:26" s="13" customFormat="1" ht="48" x14ac:dyDescent="0.2">
      <c r="A20" s="24" t="s">
        <v>124</v>
      </c>
      <c r="B20" s="26" t="s">
        <v>375</v>
      </c>
      <c r="C20" s="18" t="s">
        <v>125</v>
      </c>
      <c r="D20" s="18" t="s">
        <v>14</v>
      </c>
      <c r="E20" s="19" t="s">
        <v>23</v>
      </c>
      <c r="F20" s="34">
        <v>15454800</v>
      </c>
      <c r="G20" s="21" t="s">
        <v>126</v>
      </c>
      <c r="H20" s="15" t="s">
        <v>127</v>
      </c>
      <c r="I20" s="15"/>
      <c r="J20" s="7">
        <v>40996</v>
      </c>
      <c r="K20" s="7">
        <v>40997</v>
      </c>
      <c r="L20" s="17">
        <v>10</v>
      </c>
      <c r="M20" s="7">
        <v>41012</v>
      </c>
      <c r="N20" s="7"/>
      <c r="O20" s="17"/>
      <c r="P20" s="7">
        <f>M20+O20</f>
        <v>41012</v>
      </c>
      <c r="Q20" s="23">
        <v>0</v>
      </c>
      <c r="R20" s="23">
        <f>F20+Q20</f>
        <v>15454800</v>
      </c>
      <c r="S20" s="17">
        <v>184</v>
      </c>
      <c r="T20" s="30" t="s">
        <v>36</v>
      </c>
      <c r="U20" s="18" t="s">
        <v>113</v>
      </c>
      <c r="V20" s="17" t="s">
        <v>49</v>
      </c>
      <c r="W20" s="35" t="s">
        <v>428</v>
      </c>
      <c r="X20" s="22" t="s">
        <v>348</v>
      </c>
      <c r="Y20" s="51">
        <f t="shared" si="3"/>
        <v>41012</v>
      </c>
      <c r="Z20" s="17"/>
    </row>
    <row r="21" spans="1:26" s="13" customFormat="1" ht="84" x14ac:dyDescent="0.2">
      <c r="A21" s="24" t="s">
        <v>128</v>
      </c>
      <c r="B21" s="24" t="s">
        <v>376</v>
      </c>
      <c r="C21" s="18" t="s">
        <v>129</v>
      </c>
      <c r="D21" s="18" t="s">
        <v>13</v>
      </c>
      <c r="E21" s="19" t="s">
        <v>50</v>
      </c>
      <c r="F21" s="34" t="s">
        <v>356</v>
      </c>
      <c r="G21" s="21" t="s">
        <v>130</v>
      </c>
      <c r="H21" s="15">
        <v>900312827</v>
      </c>
      <c r="I21" s="12">
        <v>8</v>
      </c>
      <c r="J21" s="7">
        <v>41011</v>
      </c>
      <c r="K21" s="7">
        <v>41011</v>
      </c>
      <c r="L21" s="17">
        <v>360</v>
      </c>
      <c r="M21" s="7">
        <v>41375</v>
      </c>
      <c r="N21" s="84" t="s">
        <v>431</v>
      </c>
      <c r="O21" s="10" t="s">
        <v>430</v>
      </c>
      <c r="P21" s="9" t="s">
        <v>429</v>
      </c>
      <c r="Q21" s="29" t="s">
        <v>346</v>
      </c>
      <c r="R21" s="23" t="s">
        <v>356</v>
      </c>
      <c r="S21" s="29" t="s">
        <v>346</v>
      </c>
      <c r="T21" s="29" t="s">
        <v>346</v>
      </c>
      <c r="U21" s="8" t="s">
        <v>17</v>
      </c>
      <c r="V21" s="11" t="s">
        <v>16</v>
      </c>
      <c r="W21" s="14" t="s">
        <v>26</v>
      </c>
      <c r="X21" s="22" t="s">
        <v>348</v>
      </c>
      <c r="Y21" s="51">
        <v>42654</v>
      </c>
      <c r="Z21" s="14"/>
    </row>
    <row r="22" spans="1:26" s="13" customFormat="1" ht="84" x14ac:dyDescent="0.2">
      <c r="A22" s="24" t="s">
        <v>132</v>
      </c>
      <c r="B22" s="14" t="s">
        <v>377</v>
      </c>
      <c r="C22" s="18" t="s">
        <v>133</v>
      </c>
      <c r="D22" s="18" t="s">
        <v>14</v>
      </c>
      <c r="E22" s="19" t="s">
        <v>23</v>
      </c>
      <c r="F22" s="34">
        <v>1299200</v>
      </c>
      <c r="G22" s="21" t="s">
        <v>134</v>
      </c>
      <c r="H22" s="15" t="s">
        <v>135</v>
      </c>
      <c r="I22" s="15"/>
      <c r="J22" s="7">
        <v>41016</v>
      </c>
      <c r="K22" s="7">
        <v>41019</v>
      </c>
      <c r="L22" s="17">
        <v>15</v>
      </c>
      <c r="M22" s="7">
        <v>41033</v>
      </c>
      <c r="N22" s="7"/>
      <c r="O22" s="17"/>
      <c r="P22" s="7">
        <f t="shared" ref="P22:P29" si="4">M22+O22</f>
        <v>41033</v>
      </c>
      <c r="Q22" s="23">
        <v>0</v>
      </c>
      <c r="R22" s="23">
        <f t="shared" ref="R22:R30" si="5">F22+Q22</f>
        <v>1299200</v>
      </c>
      <c r="S22" s="17">
        <v>234</v>
      </c>
      <c r="T22" s="30" t="s">
        <v>42</v>
      </c>
      <c r="U22" s="18" t="s">
        <v>136</v>
      </c>
      <c r="V22" s="17" t="s">
        <v>59</v>
      </c>
      <c r="W22" s="35" t="s">
        <v>433</v>
      </c>
      <c r="X22" s="22" t="s">
        <v>348</v>
      </c>
      <c r="Y22" s="51">
        <f t="shared" si="3"/>
        <v>41033</v>
      </c>
      <c r="Z22" s="37">
        <v>41038</v>
      </c>
    </row>
    <row r="23" spans="1:26" s="13" customFormat="1" ht="84" x14ac:dyDescent="0.2">
      <c r="A23" s="24">
        <v>11</v>
      </c>
      <c r="B23" s="26" t="s">
        <v>378</v>
      </c>
      <c r="C23" s="18" t="s">
        <v>137</v>
      </c>
      <c r="D23" s="18" t="s">
        <v>13</v>
      </c>
      <c r="E23" s="19" t="s">
        <v>23</v>
      </c>
      <c r="F23" s="34">
        <v>962000</v>
      </c>
      <c r="G23" s="21" t="s">
        <v>138</v>
      </c>
      <c r="H23" s="15" t="s">
        <v>139</v>
      </c>
      <c r="I23" s="15"/>
      <c r="J23" s="7">
        <v>41018</v>
      </c>
      <c r="K23" s="7">
        <v>41019</v>
      </c>
      <c r="L23" s="17">
        <v>360</v>
      </c>
      <c r="M23" s="7">
        <v>41383</v>
      </c>
      <c r="N23" s="7"/>
      <c r="O23" s="17"/>
      <c r="P23" s="7">
        <f t="shared" si="4"/>
        <v>41383</v>
      </c>
      <c r="Q23" s="23">
        <v>0</v>
      </c>
      <c r="R23" s="23">
        <f t="shared" si="5"/>
        <v>962000</v>
      </c>
      <c r="S23" s="17">
        <v>237</v>
      </c>
      <c r="T23" s="30" t="s">
        <v>40</v>
      </c>
      <c r="U23" s="18" t="s">
        <v>69</v>
      </c>
      <c r="V23" s="17" t="s">
        <v>54</v>
      </c>
      <c r="W23" s="35" t="s">
        <v>428</v>
      </c>
      <c r="X23" s="22" t="s">
        <v>348</v>
      </c>
      <c r="Y23" s="51">
        <f t="shared" si="3"/>
        <v>41383</v>
      </c>
      <c r="Z23" s="17"/>
    </row>
    <row r="24" spans="1:26" s="13" customFormat="1" ht="60" x14ac:dyDescent="0.2">
      <c r="A24" s="24" t="s">
        <v>140</v>
      </c>
      <c r="B24" s="26" t="s">
        <v>379</v>
      </c>
      <c r="C24" s="18" t="s">
        <v>141</v>
      </c>
      <c r="D24" s="18" t="s">
        <v>14</v>
      </c>
      <c r="E24" s="19" t="s">
        <v>23</v>
      </c>
      <c r="F24" s="34">
        <v>8478730</v>
      </c>
      <c r="G24" s="21" t="s">
        <v>142</v>
      </c>
      <c r="H24" s="15" t="s">
        <v>143</v>
      </c>
      <c r="I24" s="15"/>
      <c r="J24" s="7">
        <v>41060</v>
      </c>
      <c r="K24" s="7">
        <v>41064</v>
      </c>
      <c r="L24" s="17">
        <v>10</v>
      </c>
      <c r="M24" s="7">
        <v>41073</v>
      </c>
      <c r="N24" s="7"/>
      <c r="O24" s="17"/>
      <c r="P24" s="7">
        <f t="shared" si="4"/>
        <v>41073</v>
      </c>
      <c r="Q24" s="23">
        <v>0</v>
      </c>
      <c r="R24" s="23">
        <f t="shared" si="5"/>
        <v>8478730</v>
      </c>
      <c r="S24" s="17">
        <v>332</v>
      </c>
      <c r="T24" s="30" t="s">
        <v>45</v>
      </c>
      <c r="U24" s="18" t="s">
        <v>113</v>
      </c>
      <c r="V24" s="17" t="s">
        <v>49</v>
      </c>
      <c r="W24" s="35" t="s">
        <v>433</v>
      </c>
      <c r="X24" s="22" t="s">
        <v>348</v>
      </c>
      <c r="Y24" s="51">
        <f t="shared" si="3"/>
        <v>41073</v>
      </c>
      <c r="Z24" s="83">
        <v>41076</v>
      </c>
    </row>
    <row r="25" spans="1:26" s="13" customFormat="1" ht="132" x14ac:dyDescent="0.2">
      <c r="A25" s="24">
        <v>12</v>
      </c>
      <c r="B25" s="26" t="s">
        <v>380</v>
      </c>
      <c r="C25" s="18" t="s">
        <v>145</v>
      </c>
      <c r="D25" s="18" t="s">
        <v>20</v>
      </c>
      <c r="E25" s="19" t="s">
        <v>50</v>
      </c>
      <c r="F25" s="34">
        <v>59094000</v>
      </c>
      <c r="G25" s="21" t="s">
        <v>146</v>
      </c>
      <c r="H25" s="15" t="s">
        <v>70</v>
      </c>
      <c r="I25" s="15"/>
      <c r="J25" s="7">
        <v>41044</v>
      </c>
      <c r="K25" s="7">
        <v>41051</v>
      </c>
      <c r="L25" s="17">
        <v>300</v>
      </c>
      <c r="M25" s="7">
        <v>41295</v>
      </c>
      <c r="N25" s="46">
        <v>41346</v>
      </c>
      <c r="O25" s="17"/>
      <c r="P25" s="7">
        <f t="shared" si="4"/>
        <v>41295</v>
      </c>
      <c r="Q25" s="20">
        <v>10000000</v>
      </c>
      <c r="R25" s="23">
        <f t="shared" si="5"/>
        <v>69094000</v>
      </c>
      <c r="S25" s="17">
        <v>285</v>
      </c>
      <c r="T25" s="30" t="s">
        <v>40</v>
      </c>
      <c r="U25" s="18" t="s">
        <v>131</v>
      </c>
      <c r="V25" s="17" t="s">
        <v>49</v>
      </c>
      <c r="W25" s="35" t="s">
        <v>433</v>
      </c>
      <c r="X25" s="22" t="s">
        <v>348</v>
      </c>
      <c r="Y25" s="51">
        <f t="shared" si="3"/>
        <v>41295</v>
      </c>
      <c r="Z25" s="46">
        <v>41689</v>
      </c>
    </row>
    <row r="26" spans="1:26" s="13" customFormat="1" ht="165" customHeight="1" x14ac:dyDescent="0.2">
      <c r="A26" s="24" t="s">
        <v>147</v>
      </c>
      <c r="B26" s="26" t="s">
        <v>381</v>
      </c>
      <c r="C26" s="18" t="s">
        <v>148</v>
      </c>
      <c r="D26" s="18" t="s">
        <v>13</v>
      </c>
      <c r="E26" s="19" t="s">
        <v>31</v>
      </c>
      <c r="F26" s="34">
        <v>0</v>
      </c>
      <c r="G26" s="21" t="s">
        <v>149</v>
      </c>
      <c r="H26" s="15" t="s">
        <v>150</v>
      </c>
      <c r="I26" s="15"/>
      <c r="J26" s="7">
        <v>41047</v>
      </c>
      <c r="K26" s="7">
        <v>41061</v>
      </c>
      <c r="L26" s="17">
        <v>1350</v>
      </c>
      <c r="M26" s="7">
        <v>42400</v>
      </c>
      <c r="N26" s="7"/>
      <c r="O26" s="17"/>
      <c r="P26" s="7">
        <f t="shared" si="4"/>
        <v>42400</v>
      </c>
      <c r="Q26" s="23">
        <v>0</v>
      </c>
      <c r="R26" s="23">
        <f t="shared" si="5"/>
        <v>0</v>
      </c>
      <c r="S26" s="17" t="s">
        <v>83</v>
      </c>
      <c r="T26" s="30" t="s">
        <v>83</v>
      </c>
      <c r="U26" s="8" t="s">
        <v>58</v>
      </c>
      <c r="V26" s="8" t="s">
        <v>68</v>
      </c>
      <c r="W26" s="35" t="s">
        <v>428</v>
      </c>
      <c r="X26" s="22" t="s">
        <v>348</v>
      </c>
      <c r="Y26" s="51">
        <f t="shared" si="3"/>
        <v>42400</v>
      </c>
      <c r="Z26" s="14"/>
    </row>
    <row r="27" spans="1:26" s="13" customFormat="1" ht="108" x14ac:dyDescent="0.2">
      <c r="A27" s="24">
        <v>14</v>
      </c>
      <c r="B27" s="26" t="s">
        <v>382</v>
      </c>
      <c r="C27" s="18" t="s">
        <v>151</v>
      </c>
      <c r="D27" s="18" t="s">
        <v>13</v>
      </c>
      <c r="E27" s="19" t="s">
        <v>50</v>
      </c>
      <c r="F27" s="34">
        <v>60320000</v>
      </c>
      <c r="G27" s="21" t="s">
        <v>152</v>
      </c>
      <c r="H27" s="15">
        <v>51612876</v>
      </c>
      <c r="I27" s="15"/>
      <c r="J27" s="7">
        <v>41054</v>
      </c>
      <c r="K27" s="7">
        <v>41058</v>
      </c>
      <c r="L27" s="17">
        <v>240</v>
      </c>
      <c r="M27" s="7">
        <v>41302</v>
      </c>
      <c r="N27" s="7"/>
      <c r="O27" s="17"/>
      <c r="P27" s="7">
        <f t="shared" si="4"/>
        <v>41302</v>
      </c>
      <c r="Q27" s="23">
        <v>0</v>
      </c>
      <c r="R27" s="23">
        <f t="shared" si="5"/>
        <v>60320000</v>
      </c>
      <c r="S27" s="17">
        <v>313</v>
      </c>
      <c r="T27" s="30" t="s">
        <v>25</v>
      </c>
      <c r="U27" s="18" t="s">
        <v>51</v>
      </c>
      <c r="V27" s="17" t="s">
        <v>153</v>
      </c>
      <c r="W27" s="35" t="s">
        <v>428</v>
      </c>
      <c r="X27" s="22" t="s">
        <v>349</v>
      </c>
      <c r="Y27" s="51">
        <f t="shared" si="3"/>
        <v>41302</v>
      </c>
      <c r="Z27" s="43"/>
    </row>
    <row r="28" spans="1:26" s="13" customFormat="1" ht="48" x14ac:dyDescent="0.2">
      <c r="A28" s="24">
        <v>15</v>
      </c>
      <c r="B28" s="26" t="s">
        <v>383</v>
      </c>
      <c r="C28" s="18" t="s">
        <v>154</v>
      </c>
      <c r="D28" s="18" t="s">
        <v>13</v>
      </c>
      <c r="E28" s="19" t="s">
        <v>23</v>
      </c>
      <c r="F28" s="34">
        <v>798000</v>
      </c>
      <c r="G28" s="21" t="s">
        <v>116</v>
      </c>
      <c r="H28" s="15" t="s">
        <v>65</v>
      </c>
      <c r="I28" s="15"/>
      <c r="J28" s="7">
        <v>41054</v>
      </c>
      <c r="K28" s="7">
        <v>41058</v>
      </c>
      <c r="L28" s="17">
        <v>360</v>
      </c>
      <c r="M28" s="7">
        <v>41422</v>
      </c>
      <c r="N28" s="7"/>
      <c r="O28" s="17"/>
      <c r="P28" s="7">
        <f t="shared" si="4"/>
        <v>41422</v>
      </c>
      <c r="Q28" s="23">
        <v>0</v>
      </c>
      <c r="R28" s="23">
        <f t="shared" si="5"/>
        <v>798000</v>
      </c>
      <c r="S28" s="17">
        <v>314</v>
      </c>
      <c r="T28" s="30" t="s">
        <v>40</v>
      </c>
      <c r="U28" s="18" t="s">
        <v>69</v>
      </c>
      <c r="V28" s="17" t="s">
        <v>54</v>
      </c>
      <c r="W28" s="35" t="s">
        <v>428</v>
      </c>
      <c r="X28" s="22" t="s">
        <v>348</v>
      </c>
      <c r="Y28" s="51">
        <f t="shared" si="3"/>
        <v>41422</v>
      </c>
      <c r="Z28" s="17"/>
    </row>
    <row r="29" spans="1:26" s="13" customFormat="1" ht="72" x14ac:dyDescent="0.2">
      <c r="A29" s="24" t="s">
        <v>155</v>
      </c>
      <c r="B29" s="26" t="s">
        <v>384</v>
      </c>
      <c r="C29" s="18" t="s">
        <v>156</v>
      </c>
      <c r="D29" s="18" t="s">
        <v>14</v>
      </c>
      <c r="E29" s="19" t="s">
        <v>23</v>
      </c>
      <c r="F29" s="34">
        <v>1379999</v>
      </c>
      <c r="G29" s="21" t="s">
        <v>157</v>
      </c>
      <c r="H29" s="15" t="s">
        <v>158</v>
      </c>
      <c r="I29" s="15"/>
      <c r="J29" s="7">
        <v>41057</v>
      </c>
      <c r="K29" s="7">
        <v>41065</v>
      </c>
      <c r="L29" s="17">
        <v>3</v>
      </c>
      <c r="M29" s="7">
        <v>41068</v>
      </c>
      <c r="N29" s="7"/>
      <c r="O29" s="17"/>
      <c r="P29" s="7">
        <f t="shared" si="4"/>
        <v>41068</v>
      </c>
      <c r="Q29" s="23">
        <v>0</v>
      </c>
      <c r="R29" s="23">
        <f t="shared" si="5"/>
        <v>1379999</v>
      </c>
      <c r="S29" s="17">
        <v>336</v>
      </c>
      <c r="T29" s="30" t="s">
        <v>27</v>
      </c>
      <c r="U29" s="18" t="s">
        <v>159</v>
      </c>
      <c r="V29" s="17" t="s">
        <v>160</v>
      </c>
      <c r="W29" s="35" t="s">
        <v>433</v>
      </c>
      <c r="X29" s="22" t="s">
        <v>348</v>
      </c>
      <c r="Y29" s="51">
        <f t="shared" si="3"/>
        <v>41068</v>
      </c>
      <c r="Z29" s="83">
        <v>41186</v>
      </c>
    </row>
    <row r="30" spans="1:26" s="13" customFormat="1" ht="84" x14ac:dyDescent="0.2">
      <c r="A30" s="24">
        <v>16</v>
      </c>
      <c r="B30" s="26" t="s">
        <v>385</v>
      </c>
      <c r="C30" s="18" t="s">
        <v>60</v>
      </c>
      <c r="D30" s="18" t="s">
        <v>20</v>
      </c>
      <c r="E30" s="19" t="s">
        <v>329</v>
      </c>
      <c r="F30" s="34">
        <v>123750267</v>
      </c>
      <c r="G30" s="21" t="s">
        <v>61</v>
      </c>
      <c r="H30" s="15" t="s">
        <v>62</v>
      </c>
      <c r="I30" s="15"/>
      <c r="J30" s="7">
        <v>41059</v>
      </c>
      <c r="K30" s="7">
        <v>41061</v>
      </c>
      <c r="L30" s="17">
        <v>360</v>
      </c>
      <c r="M30" s="7">
        <v>41425</v>
      </c>
      <c r="N30" s="46">
        <v>41418</v>
      </c>
      <c r="O30" s="17">
        <v>30</v>
      </c>
      <c r="P30" s="7">
        <v>41455</v>
      </c>
      <c r="Q30" s="20">
        <v>10000000</v>
      </c>
      <c r="R30" s="23">
        <f t="shared" si="5"/>
        <v>133750267</v>
      </c>
      <c r="S30" s="17">
        <v>329</v>
      </c>
      <c r="T30" s="30" t="s">
        <v>30</v>
      </c>
      <c r="U30" s="18" t="s">
        <v>113</v>
      </c>
      <c r="V30" s="17" t="s">
        <v>49</v>
      </c>
      <c r="W30" s="35" t="s">
        <v>433</v>
      </c>
      <c r="X30" s="22" t="s">
        <v>348</v>
      </c>
      <c r="Y30" s="51">
        <f t="shared" si="3"/>
        <v>41455</v>
      </c>
      <c r="Z30" s="46">
        <v>41460</v>
      </c>
    </row>
    <row r="31" spans="1:26" s="13" customFormat="1" ht="84" x14ac:dyDescent="0.2">
      <c r="A31" s="24">
        <v>17</v>
      </c>
      <c r="B31" s="26" t="s">
        <v>359</v>
      </c>
      <c r="C31" s="18" t="s">
        <v>161</v>
      </c>
      <c r="D31" s="28" t="s">
        <v>19</v>
      </c>
      <c r="E31" s="19" t="s">
        <v>50</v>
      </c>
      <c r="F31" s="34">
        <v>929570665</v>
      </c>
      <c r="G31" s="21" t="s">
        <v>162</v>
      </c>
      <c r="H31" s="15" t="s">
        <v>64</v>
      </c>
      <c r="I31" s="15"/>
      <c r="J31" s="7">
        <v>41087</v>
      </c>
      <c r="K31" s="7">
        <v>41092</v>
      </c>
      <c r="L31" s="17">
        <v>365</v>
      </c>
      <c r="M31" s="7">
        <v>41456</v>
      </c>
      <c r="N31" s="46">
        <v>41444</v>
      </c>
      <c r="O31" s="17" t="s">
        <v>330</v>
      </c>
      <c r="P31" s="7" t="s">
        <v>331</v>
      </c>
      <c r="Q31" s="20" t="s">
        <v>332</v>
      </c>
      <c r="R31" s="23">
        <f>F31+274271955+18042736</f>
        <v>1221885356</v>
      </c>
      <c r="S31" s="17">
        <v>384</v>
      </c>
      <c r="T31" s="30" t="s">
        <v>327</v>
      </c>
      <c r="U31" s="18" t="s">
        <v>48</v>
      </c>
      <c r="V31" s="17" t="s">
        <v>49</v>
      </c>
      <c r="W31" s="35" t="s">
        <v>433</v>
      </c>
      <c r="X31" s="22" t="s">
        <v>348</v>
      </c>
      <c r="Y31" s="51">
        <v>41578</v>
      </c>
      <c r="Z31" s="46">
        <v>41627</v>
      </c>
    </row>
    <row r="32" spans="1:26" s="13" customFormat="1" ht="60" x14ac:dyDescent="0.2">
      <c r="A32" s="24" t="s">
        <v>163</v>
      </c>
      <c r="B32" s="26" t="s">
        <v>386</v>
      </c>
      <c r="C32" s="18" t="s">
        <v>164</v>
      </c>
      <c r="D32" s="18" t="s">
        <v>14</v>
      </c>
      <c r="E32" s="19" t="s">
        <v>50</v>
      </c>
      <c r="F32" s="34">
        <v>430000</v>
      </c>
      <c r="G32" s="21" t="s">
        <v>165</v>
      </c>
      <c r="H32" s="15" t="s">
        <v>166</v>
      </c>
      <c r="I32" s="15"/>
      <c r="J32" s="7">
        <v>41088</v>
      </c>
      <c r="K32" s="7">
        <v>41091</v>
      </c>
      <c r="L32" s="17">
        <v>3</v>
      </c>
      <c r="M32" s="7">
        <v>41095</v>
      </c>
      <c r="N32" s="7"/>
      <c r="O32" s="17"/>
      <c r="P32" s="7">
        <f t="shared" ref="P32:P40" si="6">M32+O32</f>
        <v>41095</v>
      </c>
      <c r="Q32" s="23">
        <v>0</v>
      </c>
      <c r="R32" s="23">
        <f t="shared" ref="R32:R43" si="7">F32+Q32</f>
        <v>430000</v>
      </c>
      <c r="S32" s="17">
        <v>385</v>
      </c>
      <c r="T32" s="30" t="s">
        <v>40</v>
      </c>
      <c r="U32" s="18" t="s">
        <v>69</v>
      </c>
      <c r="V32" s="17" t="s">
        <v>54</v>
      </c>
      <c r="W32" s="35" t="s">
        <v>433</v>
      </c>
      <c r="X32" s="26" t="s">
        <v>353</v>
      </c>
      <c r="Y32" s="51">
        <f t="shared" si="3"/>
        <v>41095</v>
      </c>
      <c r="Z32" s="83">
        <v>41099</v>
      </c>
    </row>
    <row r="33" spans="1:26" s="13" customFormat="1" ht="48" x14ac:dyDescent="0.2">
      <c r="A33" s="24">
        <v>18</v>
      </c>
      <c r="B33" s="26" t="s">
        <v>387</v>
      </c>
      <c r="C33" s="18" t="s">
        <v>167</v>
      </c>
      <c r="D33" s="18" t="s">
        <v>13</v>
      </c>
      <c r="E33" s="19" t="s">
        <v>23</v>
      </c>
      <c r="F33" s="34">
        <v>280000</v>
      </c>
      <c r="G33" s="21" t="s">
        <v>168</v>
      </c>
      <c r="H33" s="15" t="s">
        <v>169</v>
      </c>
      <c r="I33" s="15"/>
      <c r="J33" s="7">
        <v>41095</v>
      </c>
      <c r="K33" s="7">
        <v>41096</v>
      </c>
      <c r="L33" s="17">
        <v>360</v>
      </c>
      <c r="M33" s="7">
        <v>41460</v>
      </c>
      <c r="N33" s="7"/>
      <c r="O33" s="17"/>
      <c r="P33" s="7">
        <f t="shared" si="6"/>
        <v>41460</v>
      </c>
      <c r="Q33" s="23">
        <v>0</v>
      </c>
      <c r="R33" s="23">
        <f t="shared" si="7"/>
        <v>280000</v>
      </c>
      <c r="S33" s="17">
        <v>396</v>
      </c>
      <c r="T33" s="30" t="s">
        <v>40</v>
      </c>
      <c r="U33" s="18" t="s">
        <v>69</v>
      </c>
      <c r="V33" s="17" t="s">
        <v>54</v>
      </c>
      <c r="W33" s="35" t="s">
        <v>428</v>
      </c>
      <c r="X33" s="22" t="s">
        <v>348</v>
      </c>
      <c r="Y33" s="51">
        <f t="shared" si="3"/>
        <v>41460</v>
      </c>
      <c r="Z33" s="17"/>
    </row>
    <row r="34" spans="1:26" s="13" customFormat="1" ht="96" x14ac:dyDescent="0.2">
      <c r="A34" s="24">
        <v>19</v>
      </c>
      <c r="B34" s="26" t="s">
        <v>360</v>
      </c>
      <c r="C34" s="18" t="s">
        <v>170</v>
      </c>
      <c r="D34" s="18" t="s">
        <v>18</v>
      </c>
      <c r="E34" s="19" t="s">
        <v>333</v>
      </c>
      <c r="F34" s="34">
        <v>516800000</v>
      </c>
      <c r="G34" s="21" t="s">
        <v>171</v>
      </c>
      <c r="H34" s="15" t="s">
        <v>172</v>
      </c>
      <c r="I34" s="15"/>
      <c r="J34" s="7">
        <v>41124</v>
      </c>
      <c r="K34" s="7">
        <v>41130</v>
      </c>
      <c r="L34" s="17">
        <v>135</v>
      </c>
      <c r="M34" s="7">
        <v>41256</v>
      </c>
      <c r="N34" s="7"/>
      <c r="O34" s="17"/>
      <c r="P34" s="7">
        <f t="shared" si="6"/>
        <v>41256</v>
      </c>
      <c r="Q34" s="23">
        <v>0</v>
      </c>
      <c r="R34" s="23">
        <f t="shared" si="7"/>
        <v>516800000</v>
      </c>
      <c r="S34" s="17">
        <v>469</v>
      </c>
      <c r="T34" s="30" t="s">
        <v>25</v>
      </c>
      <c r="U34" s="18" t="s">
        <v>51</v>
      </c>
      <c r="V34" s="17" t="s">
        <v>123</v>
      </c>
      <c r="W34" s="35" t="s">
        <v>433</v>
      </c>
      <c r="X34" s="22" t="s">
        <v>348</v>
      </c>
      <c r="Y34" s="51">
        <f t="shared" si="3"/>
        <v>41256</v>
      </c>
      <c r="Z34" s="46">
        <v>41344</v>
      </c>
    </row>
    <row r="35" spans="1:26" s="13" customFormat="1" ht="48" x14ac:dyDescent="0.2">
      <c r="A35" s="24" t="s">
        <v>173</v>
      </c>
      <c r="B35" s="26" t="s">
        <v>361</v>
      </c>
      <c r="C35" s="18" t="s">
        <v>174</v>
      </c>
      <c r="D35" s="18" t="s">
        <v>14</v>
      </c>
      <c r="E35" s="19" t="s">
        <v>50</v>
      </c>
      <c r="F35" s="34">
        <v>7540000</v>
      </c>
      <c r="G35" s="21" t="s">
        <v>175</v>
      </c>
      <c r="H35" s="15" t="s">
        <v>176</v>
      </c>
      <c r="I35" s="15"/>
      <c r="J35" s="7">
        <v>41131</v>
      </c>
      <c r="K35" s="7">
        <v>41138</v>
      </c>
      <c r="L35" s="17">
        <v>150</v>
      </c>
      <c r="M35" s="7">
        <v>41290</v>
      </c>
      <c r="N35" s="7"/>
      <c r="O35" s="17"/>
      <c r="P35" s="7">
        <f t="shared" si="6"/>
        <v>41290</v>
      </c>
      <c r="Q35" s="23">
        <v>0</v>
      </c>
      <c r="R35" s="23">
        <f t="shared" si="7"/>
        <v>7540000</v>
      </c>
      <c r="S35" s="17">
        <v>485</v>
      </c>
      <c r="T35" s="30" t="s">
        <v>25</v>
      </c>
      <c r="U35" s="18" t="s">
        <v>69</v>
      </c>
      <c r="V35" s="17" t="s">
        <v>54</v>
      </c>
      <c r="W35" s="35" t="s">
        <v>433</v>
      </c>
      <c r="X35" s="22" t="s">
        <v>348</v>
      </c>
      <c r="Y35" s="51">
        <f t="shared" si="3"/>
        <v>41290</v>
      </c>
      <c r="Z35" s="46">
        <v>41338</v>
      </c>
    </row>
    <row r="36" spans="1:26" s="13" customFormat="1" ht="48" x14ac:dyDescent="0.2">
      <c r="A36" s="24" t="s">
        <v>177</v>
      </c>
      <c r="B36" s="26" t="s">
        <v>388</v>
      </c>
      <c r="C36" s="18" t="s">
        <v>178</v>
      </c>
      <c r="D36" s="18" t="s">
        <v>14</v>
      </c>
      <c r="E36" s="19" t="s">
        <v>23</v>
      </c>
      <c r="F36" s="34">
        <v>17373320</v>
      </c>
      <c r="G36" s="21" t="s">
        <v>179</v>
      </c>
      <c r="H36" s="15" t="s">
        <v>180</v>
      </c>
      <c r="I36" s="15"/>
      <c r="J36" s="7">
        <v>41131</v>
      </c>
      <c r="K36" s="7">
        <v>41137</v>
      </c>
      <c r="L36" s="17" t="s">
        <v>82</v>
      </c>
      <c r="M36" s="7">
        <v>41158</v>
      </c>
      <c r="N36" s="7"/>
      <c r="O36" s="17"/>
      <c r="P36" s="7">
        <f t="shared" si="6"/>
        <v>41158</v>
      </c>
      <c r="Q36" s="23">
        <v>0</v>
      </c>
      <c r="R36" s="23">
        <f t="shared" si="7"/>
        <v>17373320</v>
      </c>
      <c r="S36" s="17">
        <v>477</v>
      </c>
      <c r="T36" s="30" t="s">
        <v>33</v>
      </c>
      <c r="U36" s="18" t="s">
        <v>48</v>
      </c>
      <c r="V36" s="17" t="s">
        <v>49</v>
      </c>
      <c r="W36" s="35" t="s">
        <v>428</v>
      </c>
      <c r="X36" s="22" t="s">
        <v>348</v>
      </c>
      <c r="Y36" s="51">
        <f t="shared" si="3"/>
        <v>41158</v>
      </c>
      <c r="Z36" s="55"/>
    </row>
    <row r="37" spans="1:26" s="13" customFormat="1" ht="60" x14ac:dyDescent="0.2">
      <c r="A37" s="24">
        <v>20</v>
      </c>
      <c r="B37" s="26" t="s">
        <v>389</v>
      </c>
      <c r="C37" s="18" t="s">
        <v>181</v>
      </c>
      <c r="D37" s="18" t="s">
        <v>13</v>
      </c>
      <c r="E37" s="19" t="s">
        <v>50</v>
      </c>
      <c r="F37" s="34">
        <v>122000000</v>
      </c>
      <c r="G37" s="21" t="s">
        <v>66</v>
      </c>
      <c r="H37" s="15" t="s">
        <v>67</v>
      </c>
      <c r="I37" s="15"/>
      <c r="J37" s="7">
        <v>41137</v>
      </c>
      <c r="K37" s="7">
        <v>41145</v>
      </c>
      <c r="L37" s="17">
        <v>120</v>
      </c>
      <c r="M37" s="7">
        <v>41257</v>
      </c>
      <c r="N37" s="7"/>
      <c r="O37" s="17"/>
      <c r="P37" s="7">
        <f t="shared" si="6"/>
        <v>41257</v>
      </c>
      <c r="Q37" s="23">
        <v>0</v>
      </c>
      <c r="R37" s="23">
        <f t="shared" si="7"/>
        <v>122000000</v>
      </c>
      <c r="S37" s="17">
        <v>487</v>
      </c>
      <c r="T37" s="30" t="s">
        <v>41</v>
      </c>
      <c r="U37" s="18" t="s">
        <v>183</v>
      </c>
      <c r="V37" s="17" t="s">
        <v>184</v>
      </c>
      <c r="W37" s="35" t="s">
        <v>433</v>
      </c>
      <c r="X37" s="22" t="s">
        <v>348</v>
      </c>
      <c r="Y37" s="51">
        <f t="shared" si="3"/>
        <v>41257</v>
      </c>
      <c r="Z37" s="46">
        <v>41368</v>
      </c>
    </row>
    <row r="38" spans="1:26" s="13" customFormat="1" ht="168" x14ac:dyDescent="0.2">
      <c r="A38" s="24" t="s">
        <v>185</v>
      </c>
      <c r="B38" s="26" t="s">
        <v>390</v>
      </c>
      <c r="C38" s="18" t="s">
        <v>186</v>
      </c>
      <c r="D38" s="18" t="s">
        <v>14</v>
      </c>
      <c r="E38" s="19" t="s">
        <v>23</v>
      </c>
      <c r="F38" s="34">
        <v>4445000</v>
      </c>
      <c r="G38" s="21" t="s">
        <v>187</v>
      </c>
      <c r="H38" s="15">
        <v>79566831</v>
      </c>
      <c r="I38" s="15"/>
      <c r="J38" s="7">
        <v>41150</v>
      </c>
      <c r="K38" s="7">
        <v>41152</v>
      </c>
      <c r="L38" s="17" t="s">
        <v>188</v>
      </c>
      <c r="M38" s="7">
        <v>41158</v>
      </c>
      <c r="N38" s="7"/>
      <c r="O38" s="17"/>
      <c r="P38" s="7">
        <f t="shared" si="6"/>
        <v>41158</v>
      </c>
      <c r="Q38" s="23">
        <v>0</v>
      </c>
      <c r="R38" s="23">
        <f t="shared" si="7"/>
        <v>4445000</v>
      </c>
      <c r="S38" s="17">
        <v>518</v>
      </c>
      <c r="T38" s="30" t="s">
        <v>44</v>
      </c>
      <c r="U38" s="18" t="s">
        <v>69</v>
      </c>
      <c r="V38" s="17" t="s">
        <v>54</v>
      </c>
      <c r="W38" s="35" t="s">
        <v>433</v>
      </c>
      <c r="X38" s="26" t="s">
        <v>353</v>
      </c>
      <c r="Y38" s="51">
        <f t="shared" si="3"/>
        <v>41158</v>
      </c>
      <c r="Z38" s="46">
        <v>41290</v>
      </c>
    </row>
    <row r="39" spans="1:26" s="13" customFormat="1" ht="84" x14ac:dyDescent="0.2">
      <c r="A39" s="24">
        <v>21</v>
      </c>
      <c r="B39" s="26" t="s">
        <v>391</v>
      </c>
      <c r="C39" s="18" t="s">
        <v>189</v>
      </c>
      <c r="D39" s="18" t="s">
        <v>20</v>
      </c>
      <c r="E39" s="19" t="s">
        <v>23</v>
      </c>
      <c r="F39" s="34">
        <v>118018299</v>
      </c>
      <c r="G39" s="21" t="s">
        <v>190</v>
      </c>
      <c r="H39" s="15" t="s">
        <v>191</v>
      </c>
      <c r="I39" s="15"/>
      <c r="J39" s="7">
        <v>41152</v>
      </c>
      <c r="K39" s="7">
        <v>41157</v>
      </c>
      <c r="L39" s="17">
        <v>30</v>
      </c>
      <c r="M39" s="7">
        <v>41186</v>
      </c>
      <c r="N39" s="7"/>
      <c r="O39" s="17"/>
      <c r="P39" s="7">
        <f t="shared" si="6"/>
        <v>41186</v>
      </c>
      <c r="Q39" s="23">
        <v>0</v>
      </c>
      <c r="R39" s="23">
        <f t="shared" si="7"/>
        <v>118018299</v>
      </c>
      <c r="S39" s="17">
        <v>526</v>
      </c>
      <c r="T39" s="30" t="s">
        <v>42</v>
      </c>
      <c r="U39" s="18" t="s">
        <v>48</v>
      </c>
      <c r="V39" s="17" t="s">
        <v>49</v>
      </c>
      <c r="W39" s="35" t="s">
        <v>433</v>
      </c>
      <c r="X39" s="26" t="s">
        <v>353</v>
      </c>
      <c r="Y39" s="51">
        <f t="shared" si="3"/>
        <v>41186</v>
      </c>
      <c r="Z39" s="46">
        <v>41204</v>
      </c>
    </row>
    <row r="40" spans="1:26" s="13" customFormat="1" ht="84" x14ac:dyDescent="0.2">
      <c r="A40" s="24" t="s">
        <v>192</v>
      </c>
      <c r="B40" s="26" t="s">
        <v>392</v>
      </c>
      <c r="C40" s="18" t="s">
        <v>193</v>
      </c>
      <c r="D40" s="18" t="s">
        <v>14</v>
      </c>
      <c r="E40" s="19" t="s">
        <v>50</v>
      </c>
      <c r="F40" s="34">
        <v>21500000</v>
      </c>
      <c r="G40" s="21" t="s">
        <v>194</v>
      </c>
      <c r="H40" s="15" t="s">
        <v>195</v>
      </c>
      <c r="I40" s="15"/>
      <c r="J40" s="7">
        <v>41159</v>
      </c>
      <c r="K40" s="7">
        <v>41165</v>
      </c>
      <c r="L40" s="17">
        <v>4</v>
      </c>
      <c r="M40" s="7">
        <v>41168</v>
      </c>
      <c r="N40" s="7"/>
      <c r="O40" s="17"/>
      <c r="P40" s="7">
        <f t="shared" si="6"/>
        <v>41168</v>
      </c>
      <c r="Q40" s="23">
        <v>0</v>
      </c>
      <c r="R40" s="23">
        <f t="shared" si="7"/>
        <v>21500000</v>
      </c>
      <c r="S40" s="17">
        <v>549</v>
      </c>
      <c r="T40" s="30" t="s">
        <v>34</v>
      </c>
      <c r="U40" s="18" t="s">
        <v>196</v>
      </c>
      <c r="V40" s="17" t="s">
        <v>87</v>
      </c>
      <c r="W40" s="35" t="s">
        <v>433</v>
      </c>
      <c r="X40" s="22" t="s">
        <v>348</v>
      </c>
      <c r="Y40" s="51">
        <f t="shared" si="3"/>
        <v>41168</v>
      </c>
      <c r="Z40" s="46">
        <v>41221</v>
      </c>
    </row>
    <row r="41" spans="1:26" s="13" customFormat="1" ht="132" x14ac:dyDescent="0.2">
      <c r="A41" s="24" t="s">
        <v>197</v>
      </c>
      <c r="B41" s="26" t="s">
        <v>393</v>
      </c>
      <c r="C41" s="18" t="s">
        <v>198</v>
      </c>
      <c r="D41" s="18" t="s">
        <v>14</v>
      </c>
      <c r="E41" s="19" t="s">
        <v>23</v>
      </c>
      <c r="F41" s="34">
        <v>10010800</v>
      </c>
      <c r="G41" s="21" t="s">
        <v>199</v>
      </c>
      <c r="H41" s="15" t="s">
        <v>200</v>
      </c>
      <c r="I41" s="15"/>
      <c r="J41" s="7">
        <v>41163</v>
      </c>
      <c r="K41" s="7">
        <v>41165</v>
      </c>
      <c r="L41" s="17">
        <v>8</v>
      </c>
      <c r="M41" s="7">
        <v>41177</v>
      </c>
      <c r="N41" s="46">
        <v>41177</v>
      </c>
      <c r="O41" s="17">
        <v>8</v>
      </c>
      <c r="P41" s="7">
        <v>41190</v>
      </c>
      <c r="Q41" s="23">
        <v>0</v>
      </c>
      <c r="R41" s="23">
        <f t="shared" si="7"/>
        <v>10010800</v>
      </c>
      <c r="S41" s="17">
        <v>553</v>
      </c>
      <c r="T41" s="30" t="s">
        <v>27</v>
      </c>
      <c r="U41" s="18" t="s">
        <v>196</v>
      </c>
      <c r="V41" s="17" t="s">
        <v>87</v>
      </c>
      <c r="W41" s="35" t="s">
        <v>433</v>
      </c>
      <c r="X41" s="22" t="s">
        <v>348</v>
      </c>
      <c r="Y41" s="51">
        <f t="shared" si="3"/>
        <v>41190</v>
      </c>
      <c r="Z41" s="46">
        <v>41242</v>
      </c>
    </row>
    <row r="42" spans="1:26" s="13" customFormat="1" ht="84" x14ac:dyDescent="0.2">
      <c r="A42" s="24">
        <v>22</v>
      </c>
      <c r="B42" s="26" t="s">
        <v>394</v>
      </c>
      <c r="C42" s="18" t="s">
        <v>201</v>
      </c>
      <c r="D42" s="18" t="s">
        <v>20</v>
      </c>
      <c r="E42" s="19" t="s">
        <v>23</v>
      </c>
      <c r="F42" s="34">
        <v>187776000</v>
      </c>
      <c r="G42" s="21" t="s">
        <v>202</v>
      </c>
      <c r="H42" s="15" t="s">
        <v>203</v>
      </c>
      <c r="I42" s="15"/>
      <c r="J42" s="7">
        <v>41164</v>
      </c>
      <c r="K42" s="7">
        <v>41176</v>
      </c>
      <c r="L42" s="17">
        <v>60</v>
      </c>
      <c r="M42" s="7">
        <v>41236</v>
      </c>
      <c r="N42" s="7"/>
      <c r="O42" s="17"/>
      <c r="P42" s="7">
        <f>M42+O42</f>
        <v>41236</v>
      </c>
      <c r="Q42" s="23">
        <v>0</v>
      </c>
      <c r="R42" s="23">
        <f t="shared" si="7"/>
        <v>187776000</v>
      </c>
      <c r="S42" s="17">
        <v>555</v>
      </c>
      <c r="T42" s="30" t="s">
        <v>42</v>
      </c>
      <c r="U42" s="18" t="s">
        <v>113</v>
      </c>
      <c r="V42" s="17" t="s">
        <v>204</v>
      </c>
      <c r="W42" s="35" t="s">
        <v>433</v>
      </c>
      <c r="X42" s="22" t="s">
        <v>348</v>
      </c>
      <c r="Y42" s="51">
        <f t="shared" si="3"/>
        <v>41236</v>
      </c>
      <c r="Z42" s="46">
        <v>41272</v>
      </c>
    </row>
    <row r="43" spans="1:26" s="13" customFormat="1" ht="84" x14ac:dyDescent="0.2">
      <c r="A43" s="24">
        <v>23</v>
      </c>
      <c r="B43" s="26" t="s">
        <v>395</v>
      </c>
      <c r="C43" s="18" t="s">
        <v>205</v>
      </c>
      <c r="D43" s="18" t="s">
        <v>20</v>
      </c>
      <c r="E43" s="19" t="s">
        <v>23</v>
      </c>
      <c r="F43" s="34">
        <v>184900000</v>
      </c>
      <c r="G43" s="21" t="s">
        <v>199</v>
      </c>
      <c r="H43" s="15" t="s">
        <v>200</v>
      </c>
      <c r="I43" s="15"/>
      <c r="J43" s="7">
        <v>41164</v>
      </c>
      <c r="K43" s="7">
        <v>41164</v>
      </c>
      <c r="L43" s="17">
        <v>60</v>
      </c>
      <c r="M43" s="7">
        <v>41232</v>
      </c>
      <c r="N43" s="7"/>
      <c r="O43" s="17"/>
      <c r="P43" s="7">
        <f>M43+O43</f>
        <v>41232</v>
      </c>
      <c r="Q43" s="23">
        <v>0</v>
      </c>
      <c r="R43" s="23">
        <f t="shared" si="7"/>
        <v>184900000</v>
      </c>
      <c r="S43" s="17">
        <v>557</v>
      </c>
      <c r="T43" s="30" t="s">
        <v>36</v>
      </c>
      <c r="U43" s="18" t="s">
        <v>113</v>
      </c>
      <c r="V43" s="17" t="s">
        <v>204</v>
      </c>
      <c r="W43" s="35" t="s">
        <v>433</v>
      </c>
      <c r="X43" s="22" t="s">
        <v>348</v>
      </c>
      <c r="Y43" s="51">
        <f t="shared" si="3"/>
        <v>41232</v>
      </c>
      <c r="Z43" s="46">
        <v>41272</v>
      </c>
    </row>
    <row r="44" spans="1:26" ht="48" hidden="1" x14ac:dyDescent="0.2">
      <c r="A44" s="27" t="s">
        <v>343</v>
      </c>
      <c r="B44" s="52" t="s">
        <v>396</v>
      </c>
      <c r="C44" s="18" t="s">
        <v>206</v>
      </c>
      <c r="D44" s="18" t="s">
        <v>14</v>
      </c>
      <c r="E44" s="19" t="s">
        <v>23</v>
      </c>
      <c r="F44" s="34">
        <v>15765277</v>
      </c>
      <c r="G44" s="21" t="s">
        <v>207</v>
      </c>
      <c r="H44" s="15" t="s">
        <v>208</v>
      </c>
      <c r="I44" s="15"/>
      <c r="J44" s="7">
        <v>41169</v>
      </c>
      <c r="K44" s="7">
        <v>41170</v>
      </c>
      <c r="L44" s="17">
        <v>8</v>
      </c>
      <c r="M44" s="7">
        <v>41177</v>
      </c>
      <c r="N44" s="7"/>
      <c r="O44" s="17" t="s">
        <v>83</v>
      </c>
      <c r="P44" s="7">
        <f>M44</f>
        <v>41177</v>
      </c>
      <c r="Q44" s="23">
        <v>0</v>
      </c>
      <c r="R44" s="40">
        <v>15765277</v>
      </c>
      <c r="S44" s="17">
        <v>26</v>
      </c>
      <c r="T44" s="30" t="s">
        <v>144</v>
      </c>
      <c r="U44" s="18" t="s">
        <v>55</v>
      </c>
      <c r="V44" s="17" t="s">
        <v>56</v>
      </c>
      <c r="W44" s="35" t="s">
        <v>428</v>
      </c>
      <c r="X44" s="45" t="s">
        <v>348</v>
      </c>
      <c r="Y44" s="51">
        <f>P44</f>
        <v>41177</v>
      </c>
      <c r="Z44" s="45"/>
    </row>
    <row r="45" spans="1:26" s="13" customFormat="1" ht="60" x14ac:dyDescent="0.2">
      <c r="A45" s="24" t="s">
        <v>209</v>
      </c>
      <c r="B45" s="26" t="s">
        <v>396</v>
      </c>
      <c r="C45" s="18" t="s">
        <v>210</v>
      </c>
      <c r="D45" s="18" t="s">
        <v>14</v>
      </c>
      <c r="E45" s="19" t="s">
        <v>50</v>
      </c>
      <c r="F45" s="34">
        <v>25500000</v>
      </c>
      <c r="G45" s="21" t="s">
        <v>211</v>
      </c>
      <c r="H45" s="15" t="s">
        <v>212</v>
      </c>
      <c r="I45" s="15"/>
      <c r="J45" s="7">
        <v>41170</v>
      </c>
      <c r="K45" s="7">
        <v>41172</v>
      </c>
      <c r="L45" s="17">
        <v>90</v>
      </c>
      <c r="M45" s="7">
        <v>41274</v>
      </c>
      <c r="N45" s="7"/>
      <c r="O45" s="17"/>
      <c r="P45" s="7">
        <f>M45+O45</f>
        <v>41274</v>
      </c>
      <c r="Q45" s="23">
        <v>0</v>
      </c>
      <c r="R45" s="23">
        <f>F45+Q45</f>
        <v>25500000</v>
      </c>
      <c r="S45" s="17">
        <v>558</v>
      </c>
      <c r="T45" s="30" t="s">
        <v>33</v>
      </c>
      <c r="U45" s="18" t="s">
        <v>48</v>
      </c>
      <c r="V45" s="17" t="s">
        <v>49</v>
      </c>
      <c r="W45" s="35" t="s">
        <v>433</v>
      </c>
      <c r="X45" s="22" t="s">
        <v>348</v>
      </c>
      <c r="Y45" s="51">
        <f t="shared" ref="Y45:Y47" si="8">P45</f>
        <v>41274</v>
      </c>
      <c r="Z45" s="46">
        <v>41380</v>
      </c>
    </row>
    <row r="46" spans="1:26" s="13" customFormat="1" ht="96" x14ac:dyDescent="0.2">
      <c r="A46" s="24" t="s">
        <v>213</v>
      </c>
      <c r="B46" s="26" t="s">
        <v>397</v>
      </c>
      <c r="C46" s="18" t="s">
        <v>214</v>
      </c>
      <c r="D46" s="18" t="s">
        <v>14</v>
      </c>
      <c r="E46" s="19" t="s">
        <v>23</v>
      </c>
      <c r="F46" s="34">
        <v>1532524</v>
      </c>
      <c r="G46" s="21" t="s">
        <v>215</v>
      </c>
      <c r="H46" s="15" t="s">
        <v>216</v>
      </c>
      <c r="I46" s="15"/>
      <c r="J46" s="7">
        <v>41176</v>
      </c>
      <c r="K46" s="7">
        <v>41180</v>
      </c>
      <c r="L46" s="17">
        <v>30</v>
      </c>
      <c r="M46" s="7">
        <v>41209</v>
      </c>
      <c r="N46" s="7"/>
      <c r="O46" s="17"/>
      <c r="P46" s="7">
        <f>M46+O46</f>
        <v>41209</v>
      </c>
      <c r="Q46" s="23">
        <v>0</v>
      </c>
      <c r="R46" s="23">
        <f>F46+Q46</f>
        <v>1532524</v>
      </c>
      <c r="S46" s="17">
        <v>576</v>
      </c>
      <c r="T46" s="30" t="s">
        <v>35</v>
      </c>
      <c r="U46" s="18" t="s">
        <v>217</v>
      </c>
      <c r="V46" s="17" t="s">
        <v>218</v>
      </c>
      <c r="W46" s="35" t="s">
        <v>433</v>
      </c>
      <c r="X46" s="22" t="s">
        <v>348</v>
      </c>
      <c r="Y46" s="51">
        <f t="shared" si="8"/>
        <v>41209</v>
      </c>
      <c r="Z46" s="35">
        <v>41239</v>
      </c>
    </row>
    <row r="47" spans="1:26" s="13" customFormat="1" ht="72" x14ac:dyDescent="0.2">
      <c r="A47" s="24" t="s">
        <v>219</v>
      </c>
      <c r="B47" s="26" t="s">
        <v>398</v>
      </c>
      <c r="C47" s="18" t="s">
        <v>220</v>
      </c>
      <c r="D47" s="18" t="s">
        <v>14</v>
      </c>
      <c r="E47" s="19" t="s">
        <v>50</v>
      </c>
      <c r="F47" s="34">
        <v>2359500</v>
      </c>
      <c r="G47" s="21" t="s">
        <v>221</v>
      </c>
      <c r="H47" s="15" t="s">
        <v>222</v>
      </c>
      <c r="I47" s="15"/>
      <c r="J47" s="7">
        <v>41177</v>
      </c>
      <c r="K47" s="7">
        <v>41186</v>
      </c>
      <c r="L47" s="17">
        <v>78</v>
      </c>
      <c r="M47" s="7">
        <v>41261</v>
      </c>
      <c r="N47" s="7"/>
      <c r="O47" s="17"/>
      <c r="P47" s="7">
        <f>M47+O47</f>
        <v>41261</v>
      </c>
      <c r="Q47" s="23">
        <v>0</v>
      </c>
      <c r="R47" s="23">
        <f>F47+Q47</f>
        <v>2359500</v>
      </c>
      <c r="S47" s="17">
        <v>575</v>
      </c>
      <c r="T47" s="30" t="s">
        <v>27</v>
      </c>
      <c r="U47" s="18" t="s">
        <v>217</v>
      </c>
      <c r="V47" s="17" t="s">
        <v>218</v>
      </c>
      <c r="W47" s="35" t="s">
        <v>433</v>
      </c>
      <c r="X47" s="22" t="s">
        <v>348</v>
      </c>
      <c r="Y47" s="51">
        <f t="shared" si="8"/>
        <v>41261</v>
      </c>
      <c r="Z47" s="46">
        <v>41282</v>
      </c>
    </row>
    <row r="48" spans="1:26" ht="108" hidden="1" x14ac:dyDescent="0.2">
      <c r="A48" s="41" t="s">
        <v>344</v>
      </c>
      <c r="B48" s="52" t="s">
        <v>399</v>
      </c>
      <c r="C48" s="18" t="s">
        <v>223</v>
      </c>
      <c r="D48" s="18" t="s">
        <v>14</v>
      </c>
      <c r="E48" s="19" t="s">
        <v>23</v>
      </c>
      <c r="F48" s="34">
        <v>5110345</v>
      </c>
      <c r="G48" s="21" t="s">
        <v>224</v>
      </c>
      <c r="H48" s="15" t="s">
        <v>225</v>
      </c>
      <c r="I48" s="15"/>
      <c r="J48" s="7">
        <v>41179</v>
      </c>
      <c r="K48" s="7">
        <v>41183</v>
      </c>
      <c r="L48" s="17">
        <v>15</v>
      </c>
      <c r="M48" s="7">
        <v>41194</v>
      </c>
      <c r="N48" s="7"/>
      <c r="O48" s="17" t="s">
        <v>83</v>
      </c>
      <c r="P48" s="7">
        <f>M48</f>
        <v>41194</v>
      </c>
      <c r="Q48" s="23">
        <v>0</v>
      </c>
      <c r="R48" s="40">
        <v>5110345</v>
      </c>
      <c r="S48" s="17">
        <v>27</v>
      </c>
      <c r="T48" s="30" t="s">
        <v>226</v>
      </c>
      <c r="U48" s="18" t="s">
        <v>55</v>
      </c>
      <c r="V48" s="17"/>
      <c r="W48" s="35" t="s">
        <v>428</v>
      </c>
      <c r="X48" s="45" t="s">
        <v>348</v>
      </c>
      <c r="Y48" s="51">
        <f>P48</f>
        <v>41194</v>
      </c>
      <c r="Z48" s="43"/>
    </row>
    <row r="49" spans="1:26" s="13" customFormat="1" ht="60" x14ac:dyDescent="0.2">
      <c r="A49" s="24" t="s">
        <v>227</v>
      </c>
      <c r="B49" s="26" t="s">
        <v>399</v>
      </c>
      <c r="C49" s="18" t="s">
        <v>228</v>
      </c>
      <c r="D49" s="18" t="s">
        <v>14</v>
      </c>
      <c r="E49" s="19" t="s">
        <v>23</v>
      </c>
      <c r="F49" s="34">
        <v>13572000</v>
      </c>
      <c r="G49" s="21" t="s">
        <v>229</v>
      </c>
      <c r="H49" s="15">
        <v>79391917</v>
      </c>
      <c r="I49" s="15"/>
      <c r="J49" s="7">
        <v>41180</v>
      </c>
      <c r="K49" s="7">
        <v>41186</v>
      </c>
      <c r="L49" s="17" t="s">
        <v>230</v>
      </c>
      <c r="M49" s="7">
        <v>41232</v>
      </c>
      <c r="N49" s="46">
        <v>41274</v>
      </c>
      <c r="O49" s="17" t="s">
        <v>231</v>
      </c>
      <c r="P49" s="7">
        <v>41277</v>
      </c>
      <c r="Q49" s="23">
        <v>0</v>
      </c>
      <c r="R49" s="23">
        <f t="shared" ref="R49:R56" si="9">F49+Q49</f>
        <v>13572000</v>
      </c>
      <c r="S49" s="17">
        <v>583</v>
      </c>
      <c r="T49" s="30" t="s">
        <v>45</v>
      </c>
      <c r="U49" s="18" t="s">
        <v>48</v>
      </c>
      <c r="V49" s="17" t="s">
        <v>49</v>
      </c>
      <c r="W49" s="35" t="s">
        <v>428</v>
      </c>
      <c r="X49" s="26" t="s">
        <v>353</v>
      </c>
      <c r="Y49" s="51">
        <f t="shared" ref="Y49:Y55" si="10">P49</f>
        <v>41277</v>
      </c>
      <c r="Z49" s="43"/>
    </row>
    <row r="50" spans="1:26" s="13" customFormat="1" ht="48" x14ac:dyDescent="0.2">
      <c r="A50" s="24" t="s">
        <v>232</v>
      </c>
      <c r="B50" s="26" t="s">
        <v>400</v>
      </c>
      <c r="C50" s="18" t="s">
        <v>233</v>
      </c>
      <c r="D50" s="18" t="s">
        <v>14</v>
      </c>
      <c r="E50" s="19" t="s">
        <v>23</v>
      </c>
      <c r="F50" s="34">
        <v>7321904</v>
      </c>
      <c r="G50" s="21" t="s">
        <v>234</v>
      </c>
      <c r="H50" s="15" t="s">
        <v>235</v>
      </c>
      <c r="I50" s="15"/>
      <c r="J50" s="7">
        <v>41180</v>
      </c>
      <c r="K50" s="7">
        <v>41193</v>
      </c>
      <c r="L50" s="17">
        <v>30</v>
      </c>
      <c r="M50" s="7">
        <v>41223</v>
      </c>
      <c r="N50" s="7"/>
      <c r="O50" s="17"/>
      <c r="P50" s="7">
        <f t="shared" ref="P50:P55" si="11">M50+O50</f>
        <v>41223</v>
      </c>
      <c r="Q50" s="23">
        <v>0</v>
      </c>
      <c r="R50" s="23">
        <f t="shared" si="9"/>
        <v>7321904</v>
      </c>
      <c r="S50" s="17">
        <v>594</v>
      </c>
      <c r="T50" s="30" t="s">
        <v>30</v>
      </c>
      <c r="U50" s="18" t="s">
        <v>48</v>
      </c>
      <c r="V50" s="17" t="s">
        <v>49</v>
      </c>
      <c r="W50" s="35" t="s">
        <v>428</v>
      </c>
      <c r="X50" s="22" t="s">
        <v>348</v>
      </c>
      <c r="Y50" s="51">
        <f t="shared" si="10"/>
        <v>41223</v>
      </c>
      <c r="Z50" s="43"/>
    </row>
    <row r="51" spans="1:26" s="13" customFormat="1" ht="48" x14ac:dyDescent="0.2">
      <c r="A51" s="24" t="s">
        <v>236</v>
      </c>
      <c r="B51" s="26" t="s">
        <v>401</v>
      </c>
      <c r="C51" s="18" t="s">
        <v>237</v>
      </c>
      <c r="D51" s="18" t="s">
        <v>14</v>
      </c>
      <c r="E51" s="19" t="s">
        <v>50</v>
      </c>
      <c r="F51" s="34">
        <v>1630000</v>
      </c>
      <c r="G51" s="21" t="s">
        <v>238</v>
      </c>
      <c r="H51" s="15" t="s">
        <v>239</v>
      </c>
      <c r="I51" s="15"/>
      <c r="J51" s="7">
        <v>41187</v>
      </c>
      <c r="K51" s="7">
        <v>41193</v>
      </c>
      <c r="L51" s="17" t="s">
        <v>188</v>
      </c>
      <c r="M51" s="7">
        <v>41200</v>
      </c>
      <c r="N51" s="7"/>
      <c r="O51" s="17"/>
      <c r="P51" s="7">
        <f t="shared" si="11"/>
        <v>41200</v>
      </c>
      <c r="Q51" s="23">
        <v>0</v>
      </c>
      <c r="R51" s="23">
        <f t="shared" si="9"/>
        <v>1630000</v>
      </c>
      <c r="S51" s="17">
        <v>599</v>
      </c>
      <c r="T51" s="30" t="s">
        <v>40</v>
      </c>
      <c r="U51" s="18" t="s">
        <v>69</v>
      </c>
      <c r="V51" s="17" t="s">
        <v>54</v>
      </c>
      <c r="W51" s="35" t="s">
        <v>428</v>
      </c>
      <c r="X51" s="22" t="s">
        <v>348</v>
      </c>
      <c r="Y51" s="51">
        <f t="shared" si="10"/>
        <v>41200</v>
      </c>
      <c r="Z51" s="17"/>
    </row>
    <row r="52" spans="1:26" s="13" customFormat="1" ht="48" x14ac:dyDescent="0.2">
      <c r="A52" s="24" t="s">
        <v>240</v>
      </c>
      <c r="B52" s="26" t="s">
        <v>402</v>
      </c>
      <c r="C52" s="18" t="s">
        <v>241</v>
      </c>
      <c r="D52" s="18" t="s">
        <v>14</v>
      </c>
      <c r="E52" s="19" t="s">
        <v>23</v>
      </c>
      <c r="F52" s="34">
        <v>4000000</v>
      </c>
      <c r="G52" s="21" t="s">
        <v>242</v>
      </c>
      <c r="H52" s="15" t="s">
        <v>243</v>
      </c>
      <c r="I52" s="15"/>
      <c r="J52" s="7">
        <v>41213</v>
      </c>
      <c r="K52" s="7">
        <v>41219</v>
      </c>
      <c r="L52" s="17">
        <v>8</v>
      </c>
      <c r="M52" s="7">
        <v>41226</v>
      </c>
      <c r="N52" s="7"/>
      <c r="O52" s="17"/>
      <c r="P52" s="7">
        <f t="shared" si="11"/>
        <v>41226</v>
      </c>
      <c r="Q52" s="23">
        <v>0</v>
      </c>
      <c r="R52" s="23">
        <f t="shared" si="9"/>
        <v>4000000</v>
      </c>
      <c r="S52" s="17">
        <v>659</v>
      </c>
      <c r="T52" s="30" t="s">
        <v>27</v>
      </c>
      <c r="U52" s="18" t="s">
        <v>217</v>
      </c>
      <c r="V52" s="17" t="s">
        <v>218</v>
      </c>
      <c r="W52" s="35" t="s">
        <v>428</v>
      </c>
      <c r="X52" s="22" t="s">
        <v>348</v>
      </c>
      <c r="Y52" s="51">
        <f t="shared" si="10"/>
        <v>41226</v>
      </c>
      <c r="Z52" s="17"/>
    </row>
    <row r="53" spans="1:26" s="13" customFormat="1" ht="60" x14ac:dyDescent="0.2">
      <c r="A53" s="24" t="s">
        <v>244</v>
      </c>
      <c r="B53" s="26" t="s">
        <v>403</v>
      </c>
      <c r="C53" s="18" t="s">
        <v>245</v>
      </c>
      <c r="D53" s="18" t="s">
        <v>14</v>
      </c>
      <c r="E53" s="19" t="s">
        <v>23</v>
      </c>
      <c r="F53" s="34">
        <v>1263578</v>
      </c>
      <c r="G53" s="21" t="s">
        <v>246</v>
      </c>
      <c r="H53" s="15" t="s">
        <v>247</v>
      </c>
      <c r="I53" s="15"/>
      <c r="J53" s="7">
        <v>41205</v>
      </c>
      <c r="K53" s="7">
        <v>41207</v>
      </c>
      <c r="L53" s="17">
        <v>30</v>
      </c>
      <c r="M53" s="7">
        <v>41237</v>
      </c>
      <c r="N53" s="7"/>
      <c r="O53" s="17"/>
      <c r="P53" s="7">
        <f t="shared" si="11"/>
        <v>41237</v>
      </c>
      <c r="Q53" s="23">
        <v>0</v>
      </c>
      <c r="R53" s="23">
        <f t="shared" si="9"/>
        <v>1263578</v>
      </c>
      <c r="S53" s="17">
        <v>635</v>
      </c>
      <c r="T53" s="30" t="s">
        <v>42</v>
      </c>
      <c r="U53" s="18" t="s">
        <v>217</v>
      </c>
      <c r="V53" s="17" t="s">
        <v>218</v>
      </c>
      <c r="W53" s="35" t="s">
        <v>433</v>
      </c>
      <c r="X53" s="22" t="s">
        <v>348</v>
      </c>
      <c r="Y53" s="51">
        <f t="shared" si="10"/>
        <v>41237</v>
      </c>
      <c r="Z53" s="35">
        <v>41242</v>
      </c>
    </row>
    <row r="54" spans="1:26" s="13" customFormat="1" ht="48" x14ac:dyDescent="0.2">
      <c r="A54" s="24" t="s">
        <v>334</v>
      </c>
      <c r="B54" s="26" t="s">
        <v>404</v>
      </c>
      <c r="C54" s="18" t="s">
        <v>248</v>
      </c>
      <c r="D54" s="18" t="s">
        <v>43</v>
      </c>
      <c r="E54" s="19" t="s">
        <v>24</v>
      </c>
      <c r="F54" s="34">
        <v>179510596</v>
      </c>
      <c r="G54" s="21" t="s">
        <v>249</v>
      </c>
      <c r="H54" s="15" t="s">
        <v>250</v>
      </c>
      <c r="I54" s="15"/>
      <c r="J54" s="7">
        <v>41207</v>
      </c>
      <c r="K54" s="7">
        <v>41211</v>
      </c>
      <c r="L54" s="17">
        <v>360</v>
      </c>
      <c r="M54" s="7">
        <v>41575</v>
      </c>
      <c r="N54" s="7"/>
      <c r="O54" s="17"/>
      <c r="P54" s="7">
        <f t="shared" si="11"/>
        <v>41575</v>
      </c>
      <c r="Q54" s="23">
        <v>0</v>
      </c>
      <c r="R54" s="23">
        <f t="shared" si="9"/>
        <v>179510596</v>
      </c>
      <c r="S54" s="17">
        <v>642</v>
      </c>
      <c r="T54" s="30" t="s">
        <v>38</v>
      </c>
      <c r="U54" s="18" t="s">
        <v>251</v>
      </c>
      <c r="V54" s="17" t="s">
        <v>59</v>
      </c>
      <c r="W54" s="35" t="s">
        <v>428</v>
      </c>
      <c r="X54" s="22" t="s">
        <v>348</v>
      </c>
      <c r="Y54" s="51">
        <f t="shared" si="10"/>
        <v>41575</v>
      </c>
      <c r="Z54" s="26"/>
    </row>
    <row r="55" spans="1:26" s="13" customFormat="1" ht="120" x14ac:dyDescent="0.2">
      <c r="A55" s="24">
        <v>24</v>
      </c>
      <c r="B55" s="26" t="s">
        <v>405</v>
      </c>
      <c r="C55" s="18" t="s">
        <v>252</v>
      </c>
      <c r="D55" s="18" t="s">
        <v>335</v>
      </c>
      <c r="E55" s="19" t="s">
        <v>50</v>
      </c>
      <c r="F55" s="34">
        <v>480000000</v>
      </c>
      <c r="G55" s="21" t="s">
        <v>253</v>
      </c>
      <c r="H55" s="15" t="s">
        <v>254</v>
      </c>
      <c r="I55" s="15"/>
      <c r="J55" s="7">
        <v>41190</v>
      </c>
      <c r="K55" s="7">
        <v>41190</v>
      </c>
      <c r="L55" s="17">
        <v>75</v>
      </c>
      <c r="M55" s="7">
        <v>41281</v>
      </c>
      <c r="N55" s="7"/>
      <c r="O55" s="17"/>
      <c r="P55" s="7">
        <f t="shared" si="11"/>
        <v>41281</v>
      </c>
      <c r="Q55" s="23">
        <v>0</v>
      </c>
      <c r="R55" s="23">
        <f t="shared" si="9"/>
        <v>480000000</v>
      </c>
      <c r="S55" s="17">
        <v>593</v>
      </c>
      <c r="T55" s="30" t="s">
        <v>32</v>
      </c>
      <c r="U55" s="18" t="s">
        <v>255</v>
      </c>
      <c r="V55" s="17" t="s">
        <v>256</v>
      </c>
      <c r="W55" s="35" t="s">
        <v>433</v>
      </c>
      <c r="X55" s="22" t="s">
        <v>348</v>
      </c>
      <c r="Y55" s="51">
        <f t="shared" si="10"/>
        <v>41281</v>
      </c>
      <c r="Z55" s="46">
        <v>41320</v>
      </c>
    </row>
    <row r="56" spans="1:26" s="13" customFormat="1" ht="96" x14ac:dyDescent="0.2">
      <c r="A56" s="24">
        <v>25</v>
      </c>
      <c r="B56" s="26" t="s">
        <v>406</v>
      </c>
      <c r="C56" s="18" t="s">
        <v>257</v>
      </c>
      <c r="D56" s="18" t="s">
        <v>43</v>
      </c>
      <c r="E56" s="19" t="s">
        <v>336</v>
      </c>
      <c r="F56" s="34">
        <v>211248000</v>
      </c>
      <c r="G56" s="21" t="s">
        <v>47</v>
      </c>
      <c r="H56" s="15" t="s">
        <v>258</v>
      </c>
      <c r="I56" s="15"/>
      <c r="J56" s="7">
        <v>41213</v>
      </c>
      <c r="K56" s="7">
        <v>41215</v>
      </c>
      <c r="L56" s="17">
        <v>30</v>
      </c>
      <c r="M56" s="7">
        <v>41244</v>
      </c>
      <c r="N56" s="46">
        <v>41243</v>
      </c>
      <c r="O56" s="17" t="s">
        <v>259</v>
      </c>
      <c r="P56" s="7" t="s">
        <v>337</v>
      </c>
      <c r="Q56" s="20">
        <v>31540243.609999999</v>
      </c>
      <c r="R56" s="23">
        <f t="shared" si="9"/>
        <v>242788243.61000001</v>
      </c>
      <c r="S56" s="17">
        <v>648</v>
      </c>
      <c r="T56" s="30" t="s">
        <v>327</v>
      </c>
      <c r="U56" s="18" t="s">
        <v>48</v>
      </c>
      <c r="V56" s="17" t="s">
        <v>49</v>
      </c>
      <c r="W56" s="35" t="s">
        <v>433</v>
      </c>
      <c r="X56" s="22" t="s">
        <v>348</v>
      </c>
      <c r="Y56" s="51">
        <v>41329</v>
      </c>
      <c r="Z56" s="46">
        <v>41438</v>
      </c>
    </row>
    <row r="57" spans="1:26" ht="96" hidden="1" x14ac:dyDescent="0.2">
      <c r="A57" s="41" t="s">
        <v>345</v>
      </c>
      <c r="B57" s="52"/>
      <c r="C57" s="18" t="s">
        <v>260</v>
      </c>
      <c r="D57" s="18" t="s">
        <v>13</v>
      </c>
      <c r="E57" s="19" t="s">
        <v>50</v>
      </c>
      <c r="F57" s="34">
        <v>22500000</v>
      </c>
      <c r="G57" s="21" t="s">
        <v>66</v>
      </c>
      <c r="H57" s="15" t="s">
        <v>67</v>
      </c>
      <c r="I57" s="15"/>
      <c r="J57" s="7">
        <v>41205</v>
      </c>
      <c r="K57" s="7">
        <v>41214</v>
      </c>
      <c r="L57" s="17">
        <v>60</v>
      </c>
      <c r="M57" s="7">
        <v>41305</v>
      </c>
      <c r="N57" s="7"/>
      <c r="O57" s="17" t="s">
        <v>83</v>
      </c>
      <c r="P57" s="7">
        <f>M57</f>
        <v>41305</v>
      </c>
      <c r="Q57" s="23">
        <v>0</v>
      </c>
      <c r="R57" s="40">
        <v>22500000</v>
      </c>
      <c r="S57" s="17">
        <v>32</v>
      </c>
      <c r="T57" s="30" t="s">
        <v>182</v>
      </c>
      <c r="U57" s="18" t="s">
        <v>55</v>
      </c>
      <c r="V57" s="17" t="s">
        <v>56</v>
      </c>
      <c r="W57" s="35" t="s">
        <v>428</v>
      </c>
      <c r="X57" s="45" t="s">
        <v>348</v>
      </c>
      <c r="Y57" s="51">
        <f>P57</f>
        <v>41305</v>
      </c>
      <c r="Z57" s="50"/>
    </row>
    <row r="58" spans="1:26" s="13" customFormat="1" ht="156" x14ac:dyDescent="0.2">
      <c r="A58" s="24" t="s">
        <v>261</v>
      </c>
      <c r="B58" s="26" t="s">
        <v>407</v>
      </c>
      <c r="C58" s="18" t="s">
        <v>262</v>
      </c>
      <c r="D58" s="18" t="s">
        <v>14</v>
      </c>
      <c r="E58" s="19" t="s">
        <v>23</v>
      </c>
      <c r="F58" s="34">
        <v>21560000</v>
      </c>
      <c r="G58" s="21" t="s">
        <v>85</v>
      </c>
      <c r="H58" s="15" t="s">
        <v>71</v>
      </c>
      <c r="I58" s="15"/>
      <c r="J58" s="7">
        <v>41221</v>
      </c>
      <c r="K58" s="7">
        <v>41228</v>
      </c>
      <c r="L58" s="17" t="s">
        <v>188</v>
      </c>
      <c r="M58" s="7">
        <v>41234</v>
      </c>
      <c r="N58" s="7"/>
      <c r="O58" s="17"/>
      <c r="P58" s="7">
        <f t="shared" ref="P58:P69" si="12">M58+O58</f>
        <v>41234</v>
      </c>
      <c r="Q58" s="23">
        <v>0</v>
      </c>
      <c r="R58" s="23">
        <f t="shared" ref="R58:R75" si="13">F58+Q58</f>
        <v>21560000</v>
      </c>
      <c r="S58" s="17">
        <v>672</v>
      </c>
      <c r="T58" s="30" t="s">
        <v>34</v>
      </c>
      <c r="U58" s="18" t="s">
        <v>217</v>
      </c>
      <c r="V58" s="17" t="s">
        <v>218</v>
      </c>
      <c r="W58" s="35" t="s">
        <v>433</v>
      </c>
      <c r="X58" s="22" t="s">
        <v>348</v>
      </c>
      <c r="Y58" s="51">
        <f t="shared" ref="Y58:Y75" si="14">P58</f>
        <v>41234</v>
      </c>
      <c r="Z58" s="46">
        <v>41270</v>
      </c>
    </row>
    <row r="59" spans="1:26" s="13" customFormat="1" ht="72" x14ac:dyDescent="0.2">
      <c r="A59" s="24" t="s">
        <v>263</v>
      </c>
      <c r="B59" s="26" t="s">
        <v>408</v>
      </c>
      <c r="C59" s="18" t="s">
        <v>264</v>
      </c>
      <c r="D59" s="18" t="s">
        <v>14</v>
      </c>
      <c r="E59" s="19" t="s">
        <v>50</v>
      </c>
      <c r="F59" s="34">
        <v>20506535</v>
      </c>
      <c r="G59" s="21" t="s">
        <v>85</v>
      </c>
      <c r="H59" s="15" t="s">
        <v>71</v>
      </c>
      <c r="I59" s="15"/>
      <c r="J59" s="7">
        <v>41220</v>
      </c>
      <c r="K59" s="7">
        <v>41227</v>
      </c>
      <c r="L59" s="17">
        <v>60</v>
      </c>
      <c r="M59" s="7">
        <v>41243</v>
      </c>
      <c r="N59" s="7"/>
      <c r="O59" s="17"/>
      <c r="P59" s="7">
        <f t="shared" si="12"/>
        <v>41243</v>
      </c>
      <c r="Q59" s="23">
        <v>0</v>
      </c>
      <c r="R59" s="23">
        <f t="shared" si="13"/>
        <v>20506535</v>
      </c>
      <c r="S59" s="17">
        <v>666</v>
      </c>
      <c r="T59" s="30" t="s">
        <v>25</v>
      </c>
      <c r="U59" s="18" t="s">
        <v>217</v>
      </c>
      <c r="V59" s="17" t="s">
        <v>218</v>
      </c>
      <c r="W59" s="35" t="s">
        <v>433</v>
      </c>
      <c r="X59" s="22" t="s">
        <v>348</v>
      </c>
      <c r="Y59" s="51">
        <f t="shared" si="14"/>
        <v>41243</v>
      </c>
      <c r="Z59" s="46">
        <v>41282</v>
      </c>
    </row>
    <row r="60" spans="1:26" s="13" customFormat="1" ht="60" x14ac:dyDescent="0.2">
      <c r="A60" s="24" t="s">
        <v>265</v>
      </c>
      <c r="B60" s="26" t="s">
        <v>409</v>
      </c>
      <c r="C60" s="18" t="s">
        <v>266</v>
      </c>
      <c r="D60" s="18" t="s">
        <v>14</v>
      </c>
      <c r="E60" s="19" t="s">
        <v>50</v>
      </c>
      <c r="F60" s="34">
        <v>18056560</v>
      </c>
      <c r="G60" s="21" t="s">
        <v>85</v>
      </c>
      <c r="H60" s="15" t="s">
        <v>71</v>
      </c>
      <c r="I60" s="15"/>
      <c r="J60" s="7">
        <v>41229</v>
      </c>
      <c r="K60" s="7">
        <v>41243</v>
      </c>
      <c r="L60" s="17">
        <v>30</v>
      </c>
      <c r="M60" s="7">
        <v>41258</v>
      </c>
      <c r="N60" s="7"/>
      <c r="O60" s="17"/>
      <c r="P60" s="7">
        <f t="shared" si="12"/>
        <v>41258</v>
      </c>
      <c r="Q60" s="23">
        <v>0</v>
      </c>
      <c r="R60" s="23">
        <f t="shared" si="13"/>
        <v>18056560</v>
      </c>
      <c r="S60" s="17">
        <v>721</v>
      </c>
      <c r="T60" s="30" t="s">
        <v>34</v>
      </c>
      <c r="U60" s="18" t="s">
        <v>217</v>
      </c>
      <c r="V60" s="17" t="s">
        <v>218</v>
      </c>
      <c r="W60" s="35" t="s">
        <v>433</v>
      </c>
      <c r="X60" s="22" t="s">
        <v>348</v>
      </c>
      <c r="Y60" s="51">
        <f t="shared" si="14"/>
        <v>41258</v>
      </c>
      <c r="Z60" s="46">
        <v>41282</v>
      </c>
    </row>
    <row r="61" spans="1:26" s="13" customFormat="1" ht="72" x14ac:dyDescent="0.2">
      <c r="A61" s="24" t="s">
        <v>267</v>
      </c>
      <c r="B61" s="26" t="s">
        <v>410</v>
      </c>
      <c r="C61" s="18" t="s">
        <v>268</v>
      </c>
      <c r="D61" s="18" t="s">
        <v>14</v>
      </c>
      <c r="E61" s="19" t="s">
        <v>50</v>
      </c>
      <c r="F61" s="34">
        <v>1045160</v>
      </c>
      <c r="G61" s="21" t="s">
        <v>269</v>
      </c>
      <c r="H61" s="15" t="s">
        <v>270</v>
      </c>
      <c r="I61" s="15"/>
      <c r="J61" s="7">
        <v>41234</v>
      </c>
      <c r="K61" s="7">
        <v>41239</v>
      </c>
      <c r="L61" s="17" t="s">
        <v>188</v>
      </c>
      <c r="M61" s="7">
        <v>41243</v>
      </c>
      <c r="N61" s="7"/>
      <c r="O61" s="17"/>
      <c r="P61" s="7">
        <f t="shared" si="12"/>
        <v>41243</v>
      </c>
      <c r="Q61" s="23">
        <v>0</v>
      </c>
      <c r="R61" s="23">
        <f t="shared" si="13"/>
        <v>1045160</v>
      </c>
      <c r="S61" s="17">
        <v>722</v>
      </c>
      <c r="T61" s="30" t="s">
        <v>33</v>
      </c>
      <c r="U61" s="18" t="s">
        <v>217</v>
      </c>
      <c r="V61" s="17" t="s">
        <v>218</v>
      </c>
      <c r="W61" s="35" t="s">
        <v>428</v>
      </c>
      <c r="X61" s="22" t="s">
        <v>348</v>
      </c>
      <c r="Y61" s="51">
        <f t="shared" si="14"/>
        <v>41243</v>
      </c>
      <c r="Z61" s="17"/>
    </row>
    <row r="62" spans="1:26" s="13" customFormat="1" ht="48" x14ac:dyDescent="0.2">
      <c r="A62" s="24" t="s">
        <v>271</v>
      </c>
      <c r="B62" s="26" t="s">
        <v>411</v>
      </c>
      <c r="C62" s="18" t="s">
        <v>272</v>
      </c>
      <c r="D62" s="18" t="s">
        <v>14</v>
      </c>
      <c r="E62" s="19" t="s">
        <v>23</v>
      </c>
      <c r="F62" s="34">
        <v>7830000</v>
      </c>
      <c r="G62" s="21" t="s">
        <v>273</v>
      </c>
      <c r="H62" s="15" t="s">
        <v>274</v>
      </c>
      <c r="I62" s="15"/>
      <c r="J62" s="7">
        <v>41228</v>
      </c>
      <c r="K62" s="7">
        <v>41234</v>
      </c>
      <c r="L62" s="17">
        <v>30</v>
      </c>
      <c r="M62" s="7">
        <v>41263</v>
      </c>
      <c r="N62" s="7"/>
      <c r="O62" s="17"/>
      <c r="P62" s="7">
        <f t="shared" si="12"/>
        <v>41263</v>
      </c>
      <c r="Q62" s="23">
        <v>0</v>
      </c>
      <c r="R62" s="23">
        <f t="shared" si="13"/>
        <v>7830000</v>
      </c>
      <c r="S62" s="17">
        <v>720</v>
      </c>
      <c r="T62" s="30" t="s">
        <v>42</v>
      </c>
      <c r="U62" s="18" t="s">
        <v>48</v>
      </c>
      <c r="V62" s="17" t="s">
        <v>49</v>
      </c>
      <c r="W62" s="35" t="s">
        <v>433</v>
      </c>
      <c r="X62" s="22" t="s">
        <v>348</v>
      </c>
      <c r="Y62" s="51">
        <f t="shared" si="14"/>
        <v>41263</v>
      </c>
      <c r="Z62" s="46">
        <v>41274</v>
      </c>
    </row>
    <row r="63" spans="1:26" s="13" customFormat="1" ht="72" x14ac:dyDescent="0.2">
      <c r="A63" s="24" t="s">
        <v>275</v>
      </c>
      <c r="B63" s="26" t="s">
        <v>412</v>
      </c>
      <c r="C63" s="18" t="s">
        <v>276</v>
      </c>
      <c r="D63" s="18" t="s">
        <v>14</v>
      </c>
      <c r="E63" s="19" t="s">
        <v>23</v>
      </c>
      <c r="F63" s="34">
        <v>7365000</v>
      </c>
      <c r="G63" s="21" t="s">
        <v>277</v>
      </c>
      <c r="H63" s="15" t="s">
        <v>278</v>
      </c>
      <c r="I63" s="15"/>
      <c r="J63" s="7">
        <v>41240</v>
      </c>
      <c r="K63" s="7">
        <v>41250</v>
      </c>
      <c r="L63" s="17">
        <v>15</v>
      </c>
      <c r="M63" s="7">
        <v>41264</v>
      </c>
      <c r="N63" s="7"/>
      <c r="O63" s="17"/>
      <c r="P63" s="7">
        <f t="shared" si="12"/>
        <v>41264</v>
      </c>
      <c r="Q63" s="23">
        <v>0</v>
      </c>
      <c r="R63" s="23">
        <f t="shared" si="13"/>
        <v>7365000</v>
      </c>
      <c r="S63" s="17">
        <v>735</v>
      </c>
      <c r="T63" s="30" t="s">
        <v>338</v>
      </c>
      <c r="U63" s="18" t="s">
        <v>69</v>
      </c>
      <c r="V63" s="17" t="s">
        <v>54</v>
      </c>
      <c r="W63" s="35" t="s">
        <v>428</v>
      </c>
      <c r="X63" s="22" t="s">
        <v>348</v>
      </c>
      <c r="Y63" s="51">
        <f t="shared" si="14"/>
        <v>41264</v>
      </c>
      <c r="Z63" s="17"/>
    </row>
    <row r="64" spans="1:26" s="13" customFormat="1" ht="48" x14ac:dyDescent="0.2">
      <c r="A64" s="24" t="s">
        <v>279</v>
      </c>
      <c r="B64" s="26" t="s">
        <v>413</v>
      </c>
      <c r="C64" s="18" t="s">
        <v>280</v>
      </c>
      <c r="D64" s="18" t="s">
        <v>14</v>
      </c>
      <c r="E64" s="19" t="s">
        <v>23</v>
      </c>
      <c r="F64" s="34">
        <v>857240</v>
      </c>
      <c r="G64" s="21" t="s">
        <v>281</v>
      </c>
      <c r="H64" s="15" t="s">
        <v>282</v>
      </c>
      <c r="I64" s="15"/>
      <c r="J64" s="7">
        <v>41236</v>
      </c>
      <c r="K64" s="7">
        <v>41250</v>
      </c>
      <c r="L64" s="17" t="s">
        <v>188</v>
      </c>
      <c r="M64" s="7">
        <v>41247</v>
      </c>
      <c r="N64" s="7"/>
      <c r="O64" s="17"/>
      <c r="P64" s="7">
        <f t="shared" si="12"/>
        <v>41247</v>
      </c>
      <c r="Q64" s="23">
        <v>0</v>
      </c>
      <c r="R64" s="23">
        <f t="shared" si="13"/>
        <v>857240</v>
      </c>
      <c r="S64" s="17">
        <v>730</v>
      </c>
      <c r="T64" s="30" t="s">
        <v>34</v>
      </c>
      <c r="U64" s="18" t="s">
        <v>217</v>
      </c>
      <c r="V64" s="17" t="s">
        <v>218</v>
      </c>
      <c r="W64" s="35" t="s">
        <v>428</v>
      </c>
      <c r="X64" s="22" t="s">
        <v>348</v>
      </c>
      <c r="Y64" s="51">
        <f t="shared" si="14"/>
        <v>41247</v>
      </c>
      <c r="Z64" s="17"/>
    </row>
    <row r="65" spans="1:26" s="13" customFormat="1" ht="108" x14ac:dyDescent="0.2">
      <c r="A65" s="24" t="s">
        <v>362</v>
      </c>
      <c r="B65" s="26" t="s">
        <v>414</v>
      </c>
      <c r="C65" s="18" t="s">
        <v>283</v>
      </c>
      <c r="D65" s="18" t="s">
        <v>14</v>
      </c>
      <c r="E65" s="19" t="s">
        <v>50</v>
      </c>
      <c r="F65" s="34">
        <v>15004000</v>
      </c>
      <c r="G65" s="21" t="s">
        <v>284</v>
      </c>
      <c r="H65" s="15">
        <v>11322903</v>
      </c>
      <c r="I65" s="15"/>
      <c r="J65" s="7">
        <v>41240</v>
      </c>
      <c r="K65" s="7">
        <v>41257</v>
      </c>
      <c r="L65" s="17">
        <v>30</v>
      </c>
      <c r="M65" s="7">
        <v>41273</v>
      </c>
      <c r="N65" s="7"/>
      <c r="O65" s="17"/>
      <c r="P65" s="7">
        <f t="shared" si="12"/>
        <v>41273</v>
      </c>
      <c r="Q65" s="23">
        <v>0</v>
      </c>
      <c r="R65" s="23">
        <f t="shared" si="13"/>
        <v>15004000</v>
      </c>
      <c r="S65" s="17">
        <v>733</v>
      </c>
      <c r="T65" s="30" t="s">
        <v>338</v>
      </c>
      <c r="U65" s="18" t="s">
        <v>97</v>
      </c>
      <c r="V65" s="17" t="s">
        <v>46</v>
      </c>
      <c r="W65" s="35" t="s">
        <v>428</v>
      </c>
      <c r="X65" s="22" t="s">
        <v>349</v>
      </c>
      <c r="Y65" s="51">
        <f t="shared" si="14"/>
        <v>41273</v>
      </c>
      <c r="Z65" s="17"/>
    </row>
    <row r="66" spans="1:26" s="13" customFormat="1" ht="72" x14ac:dyDescent="0.2">
      <c r="A66" s="24" t="s">
        <v>285</v>
      </c>
      <c r="B66" s="26" t="s">
        <v>415</v>
      </c>
      <c r="C66" s="18" t="s">
        <v>286</v>
      </c>
      <c r="D66" s="18" t="s">
        <v>14</v>
      </c>
      <c r="E66" s="19" t="s">
        <v>50</v>
      </c>
      <c r="F66" s="34">
        <v>3602040</v>
      </c>
      <c r="G66" s="21" t="s">
        <v>287</v>
      </c>
      <c r="H66" s="15">
        <v>19322393</v>
      </c>
      <c r="I66" s="15"/>
      <c r="J66" s="7">
        <v>41242</v>
      </c>
      <c r="K66" s="7">
        <v>41246</v>
      </c>
      <c r="L66" s="17">
        <v>10</v>
      </c>
      <c r="M66" s="7">
        <v>41255</v>
      </c>
      <c r="N66" s="7"/>
      <c r="O66" s="17"/>
      <c r="P66" s="7">
        <f t="shared" si="12"/>
        <v>41255</v>
      </c>
      <c r="Q66" s="23">
        <v>0</v>
      </c>
      <c r="R66" s="23">
        <f t="shared" si="13"/>
        <v>3602040</v>
      </c>
      <c r="S66" s="17">
        <v>737</v>
      </c>
      <c r="T66" s="30" t="s">
        <v>36</v>
      </c>
      <c r="U66" s="18" t="s">
        <v>48</v>
      </c>
      <c r="V66" s="17" t="s">
        <v>49</v>
      </c>
      <c r="W66" s="35" t="s">
        <v>428</v>
      </c>
      <c r="X66" s="26" t="s">
        <v>353</v>
      </c>
      <c r="Y66" s="51">
        <f t="shared" si="14"/>
        <v>41255</v>
      </c>
      <c r="Z66" s="56"/>
    </row>
    <row r="67" spans="1:26" s="13" customFormat="1" ht="120" x14ac:dyDescent="0.2">
      <c r="A67" s="24">
        <v>26</v>
      </c>
      <c r="B67" s="26" t="s">
        <v>416</v>
      </c>
      <c r="C67" s="18" t="s">
        <v>288</v>
      </c>
      <c r="D67" s="18" t="s">
        <v>13</v>
      </c>
      <c r="E67" s="19" t="s">
        <v>50</v>
      </c>
      <c r="F67" s="38">
        <v>12133333</v>
      </c>
      <c r="G67" s="21" t="s">
        <v>289</v>
      </c>
      <c r="H67" s="15">
        <v>30325160</v>
      </c>
      <c r="I67" s="15"/>
      <c r="J67" s="7">
        <v>41222</v>
      </c>
      <c r="K67" s="7">
        <v>41257</v>
      </c>
      <c r="L67" s="17">
        <v>52</v>
      </c>
      <c r="M67" s="7">
        <v>41278</v>
      </c>
      <c r="N67" s="7"/>
      <c r="O67" s="17"/>
      <c r="P67" s="7">
        <f t="shared" si="12"/>
        <v>41278</v>
      </c>
      <c r="Q67" s="23">
        <v>0</v>
      </c>
      <c r="R67" s="23">
        <f t="shared" si="13"/>
        <v>12133333</v>
      </c>
      <c r="S67" s="17">
        <v>678</v>
      </c>
      <c r="T67" s="30" t="s">
        <v>25</v>
      </c>
      <c r="U67" s="18" t="s">
        <v>290</v>
      </c>
      <c r="V67" s="17" t="s">
        <v>94</v>
      </c>
      <c r="W67" s="35" t="s">
        <v>428</v>
      </c>
      <c r="X67" s="22" t="s">
        <v>349</v>
      </c>
      <c r="Y67" s="51">
        <f t="shared" si="14"/>
        <v>41278</v>
      </c>
      <c r="Z67" s="17"/>
    </row>
    <row r="68" spans="1:26" s="13" customFormat="1" ht="96" x14ac:dyDescent="0.2">
      <c r="A68" s="24">
        <v>27</v>
      </c>
      <c r="B68" s="26" t="s">
        <v>417</v>
      </c>
      <c r="C68" s="18" t="s">
        <v>291</v>
      </c>
      <c r="D68" s="18" t="s">
        <v>13</v>
      </c>
      <c r="E68" s="19" t="s">
        <v>50</v>
      </c>
      <c r="F68" s="34">
        <v>923411040</v>
      </c>
      <c r="G68" s="39" t="s">
        <v>292</v>
      </c>
      <c r="H68" s="15" t="s">
        <v>293</v>
      </c>
      <c r="I68" s="15"/>
      <c r="J68" s="7">
        <v>41228</v>
      </c>
      <c r="K68" s="7">
        <v>41248</v>
      </c>
      <c r="L68" s="17">
        <v>90</v>
      </c>
      <c r="M68" s="7">
        <v>41336</v>
      </c>
      <c r="N68" s="7"/>
      <c r="O68" s="17"/>
      <c r="P68" s="7">
        <f t="shared" si="12"/>
        <v>41336</v>
      </c>
      <c r="Q68" s="23">
        <v>0</v>
      </c>
      <c r="R68" s="23">
        <f t="shared" si="13"/>
        <v>923411040</v>
      </c>
      <c r="S68" s="17">
        <v>707</v>
      </c>
      <c r="T68" s="30" t="s">
        <v>327</v>
      </c>
      <c r="U68" s="18" t="s">
        <v>294</v>
      </c>
      <c r="V68" s="17" t="s">
        <v>295</v>
      </c>
      <c r="W68" s="35" t="s">
        <v>433</v>
      </c>
      <c r="X68" s="22" t="s">
        <v>348</v>
      </c>
      <c r="Y68" s="51">
        <f t="shared" si="14"/>
        <v>41336</v>
      </c>
      <c r="Z68" s="46">
        <v>41515</v>
      </c>
    </row>
    <row r="69" spans="1:26" s="13" customFormat="1" ht="84" x14ac:dyDescent="0.2">
      <c r="A69" s="24">
        <v>28</v>
      </c>
      <c r="B69" s="26" t="s">
        <v>418</v>
      </c>
      <c r="C69" s="18" t="s">
        <v>296</v>
      </c>
      <c r="D69" s="18" t="s">
        <v>20</v>
      </c>
      <c r="E69" s="19" t="s">
        <v>23</v>
      </c>
      <c r="F69" s="34">
        <v>128142920</v>
      </c>
      <c r="G69" s="21" t="s">
        <v>297</v>
      </c>
      <c r="H69" s="15" t="s">
        <v>298</v>
      </c>
      <c r="I69" s="15"/>
      <c r="J69" s="7">
        <v>41246</v>
      </c>
      <c r="K69" s="7">
        <v>41250</v>
      </c>
      <c r="L69" s="17">
        <v>20</v>
      </c>
      <c r="M69" s="7">
        <v>41269</v>
      </c>
      <c r="N69" s="7"/>
      <c r="O69" s="17"/>
      <c r="P69" s="7">
        <f t="shared" si="12"/>
        <v>41269</v>
      </c>
      <c r="Q69" s="23">
        <v>0</v>
      </c>
      <c r="R69" s="23">
        <f t="shared" si="13"/>
        <v>128142920</v>
      </c>
      <c r="S69" s="17">
        <v>744</v>
      </c>
      <c r="T69" s="30" t="s">
        <v>27</v>
      </c>
      <c r="U69" s="18" t="s">
        <v>299</v>
      </c>
      <c r="V69" s="17" t="s">
        <v>300</v>
      </c>
      <c r="W69" s="35" t="s">
        <v>433</v>
      </c>
      <c r="X69" s="22" t="s">
        <v>348</v>
      </c>
      <c r="Y69" s="51">
        <f t="shared" si="14"/>
        <v>41269</v>
      </c>
      <c r="Z69" s="46">
        <v>41394</v>
      </c>
    </row>
    <row r="70" spans="1:26" s="13" customFormat="1" ht="72" x14ac:dyDescent="0.2">
      <c r="A70" s="24">
        <v>29</v>
      </c>
      <c r="B70" s="26" t="s">
        <v>419</v>
      </c>
      <c r="C70" s="18" t="s">
        <v>301</v>
      </c>
      <c r="D70" s="18" t="s">
        <v>20</v>
      </c>
      <c r="E70" s="19" t="s">
        <v>23</v>
      </c>
      <c r="F70" s="34">
        <v>69412369</v>
      </c>
      <c r="G70" s="21" t="s">
        <v>297</v>
      </c>
      <c r="H70" s="15" t="s">
        <v>298</v>
      </c>
      <c r="I70" s="15"/>
      <c r="J70" s="7">
        <v>41248</v>
      </c>
      <c r="K70" s="7">
        <v>41257</v>
      </c>
      <c r="L70" s="17">
        <v>20</v>
      </c>
      <c r="M70" s="7">
        <v>41276</v>
      </c>
      <c r="N70" s="46">
        <v>41276</v>
      </c>
      <c r="O70" s="17" t="s">
        <v>231</v>
      </c>
      <c r="P70" s="7">
        <v>41289</v>
      </c>
      <c r="Q70" s="23">
        <v>0</v>
      </c>
      <c r="R70" s="23">
        <f t="shared" si="13"/>
        <v>69412369</v>
      </c>
      <c r="S70" s="17">
        <v>748</v>
      </c>
      <c r="T70" s="30" t="s">
        <v>33</v>
      </c>
      <c r="U70" s="18" t="s">
        <v>159</v>
      </c>
      <c r="V70" s="17" t="s">
        <v>302</v>
      </c>
      <c r="W70" s="35" t="s">
        <v>428</v>
      </c>
      <c r="X70" s="22" t="s">
        <v>348</v>
      </c>
      <c r="Y70" s="51">
        <f t="shared" si="14"/>
        <v>41289</v>
      </c>
      <c r="Z70" s="55"/>
    </row>
    <row r="71" spans="1:26" s="13" customFormat="1" ht="60" x14ac:dyDescent="0.2">
      <c r="A71" s="24">
        <v>30</v>
      </c>
      <c r="B71" s="26" t="s">
        <v>420</v>
      </c>
      <c r="C71" s="18" t="s">
        <v>303</v>
      </c>
      <c r="D71" s="18" t="s">
        <v>43</v>
      </c>
      <c r="E71" s="19" t="s">
        <v>50</v>
      </c>
      <c r="F71" s="34">
        <v>101283220</v>
      </c>
      <c r="G71" s="21" t="s">
        <v>304</v>
      </c>
      <c r="H71" s="15" t="s">
        <v>305</v>
      </c>
      <c r="I71" s="15"/>
      <c r="J71" s="7">
        <v>41250</v>
      </c>
      <c r="K71" s="7">
        <v>41257</v>
      </c>
      <c r="L71" s="17">
        <v>15</v>
      </c>
      <c r="M71" s="7">
        <v>41273</v>
      </c>
      <c r="N71" s="7"/>
      <c r="O71" s="17"/>
      <c r="P71" s="7">
        <f>M71+O71</f>
        <v>41273</v>
      </c>
      <c r="Q71" s="23">
        <v>0</v>
      </c>
      <c r="R71" s="23">
        <f t="shared" si="13"/>
        <v>101283220</v>
      </c>
      <c r="S71" s="17">
        <v>749</v>
      </c>
      <c r="T71" s="30" t="s">
        <v>34</v>
      </c>
      <c r="U71" s="18" t="s">
        <v>57</v>
      </c>
      <c r="V71" s="17" t="s">
        <v>218</v>
      </c>
      <c r="W71" s="35" t="s">
        <v>433</v>
      </c>
      <c r="X71" s="22" t="s">
        <v>348</v>
      </c>
      <c r="Y71" s="51">
        <f t="shared" si="14"/>
        <v>41273</v>
      </c>
      <c r="Z71" s="46">
        <v>41282</v>
      </c>
    </row>
    <row r="72" spans="1:26" s="13" customFormat="1" ht="72" x14ac:dyDescent="0.2">
      <c r="A72" s="24" t="s">
        <v>306</v>
      </c>
      <c r="B72" s="26" t="s">
        <v>421</v>
      </c>
      <c r="C72" s="18" t="s">
        <v>307</v>
      </c>
      <c r="D72" s="18" t="s">
        <v>14</v>
      </c>
      <c r="E72" s="19" t="s">
        <v>23</v>
      </c>
      <c r="F72" s="34">
        <v>9170960</v>
      </c>
      <c r="G72" s="21" t="s">
        <v>308</v>
      </c>
      <c r="H72" s="15" t="s">
        <v>309</v>
      </c>
      <c r="I72" s="15"/>
      <c r="J72" s="7">
        <v>41254</v>
      </c>
      <c r="K72" s="7">
        <v>41257</v>
      </c>
      <c r="L72" s="17" t="s">
        <v>188</v>
      </c>
      <c r="M72" s="7">
        <v>41263</v>
      </c>
      <c r="N72" s="7"/>
      <c r="O72" s="17"/>
      <c r="P72" s="7">
        <f>M72+O72</f>
        <v>41263</v>
      </c>
      <c r="Q72" s="23">
        <v>0</v>
      </c>
      <c r="R72" s="23">
        <f t="shared" si="13"/>
        <v>9170960</v>
      </c>
      <c r="S72" s="17">
        <v>755</v>
      </c>
      <c r="T72" s="30" t="s">
        <v>35</v>
      </c>
      <c r="U72" s="18" t="s">
        <v>57</v>
      </c>
      <c r="V72" s="17" t="s">
        <v>218</v>
      </c>
      <c r="W72" s="35" t="s">
        <v>433</v>
      </c>
      <c r="X72" s="22" t="s">
        <v>348</v>
      </c>
      <c r="Y72" s="51">
        <f t="shared" si="14"/>
        <v>41263</v>
      </c>
      <c r="Z72" s="46">
        <v>41425</v>
      </c>
    </row>
    <row r="73" spans="1:26" s="13" customFormat="1" ht="48" x14ac:dyDescent="0.2">
      <c r="A73" s="24" t="s">
        <v>310</v>
      </c>
      <c r="B73" s="26" t="s">
        <v>422</v>
      </c>
      <c r="C73" s="18" t="s">
        <v>311</v>
      </c>
      <c r="D73" s="18" t="s">
        <v>14</v>
      </c>
      <c r="E73" s="19" t="s">
        <v>23</v>
      </c>
      <c r="F73" s="34">
        <v>1372483</v>
      </c>
      <c r="G73" s="21" t="s">
        <v>312</v>
      </c>
      <c r="H73" s="15" t="s">
        <v>313</v>
      </c>
      <c r="I73" s="15"/>
      <c r="J73" s="7">
        <v>41247</v>
      </c>
      <c r="K73" s="7">
        <v>41248</v>
      </c>
      <c r="L73" s="17" t="s">
        <v>231</v>
      </c>
      <c r="M73" s="7">
        <v>41260</v>
      </c>
      <c r="N73" s="46">
        <v>41257</v>
      </c>
      <c r="O73" s="17" t="s">
        <v>314</v>
      </c>
      <c r="P73" s="7">
        <v>41276</v>
      </c>
      <c r="Q73" s="23">
        <v>527104</v>
      </c>
      <c r="R73" s="42">
        <f t="shared" si="13"/>
        <v>1899587</v>
      </c>
      <c r="S73" s="17" t="s">
        <v>355</v>
      </c>
      <c r="T73" s="30" t="s">
        <v>40</v>
      </c>
      <c r="U73" s="18" t="s">
        <v>315</v>
      </c>
      <c r="V73" s="17" t="s">
        <v>316</v>
      </c>
      <c r="W73" s="35" t="s">
        <v>428</v>
      </c>
      <c r="X73" s="22" t="s">
        <v>348</v>
      </c>
      <c r="Y73" s="51">
        <f t="shared" si="14"/>
        <v>41276</v>
      </c>
      <c r="Z73" s="17"/>
    </row>
    <row r="74" spans="1:26" s="13" customFormat="1" ht="84" x14ac:dyDescent="0.2">
      <c r="A74" s="24" t="s">
        <v>317</v>
      </c>
      <c r="B74" s="26" t="s">
        <v>423</v>
      </c>
      <c r="C74" s="18" t="s">
        <v>318</v>
      </c>
      <c r="D74" s="18" t="s">
        <v>14</v>
      </c>
      <c r="E74" s="19" t="s">
        <v>23</v>
      </c>
      <c r="F74" s="34">
        <v>18478800</v>
      </c>
      <c r="G74" s="21" t="s">
        <v>319</v>
      </c>
      <c r="H74" s="15" t="s">
        <v>320</v>
      </c>
      <c r="I74" s="15"/>
      <c r="J74" s="7">
        <v>41254</v>
      </c>
      <c r="K74" s="7">
        <v>41260</v>
      </c>
      <c r="L74" s="17" t="s">
        <v>188</v>
      </c>
      <c r="M74" s="7">
        <v>41264</v>
      </c>
      <c r="N74" s="7"/>
      <c r="O74" s="17"/>
      <c r="P74" s="7">
        <f>M74+O74</f>
        <v>41264</v>
      </c>
      <c r="Q74" s="23">
        <v>0</v>
      </c>
      <c r="R74" s="23">
        <f t="shared" si="13"/>
        <v>18478800</v>
      </c>
      <c r="S74" s="17">
        <v>754</v>
      </c>
      <c r="T74" s="30" t="s">
        <v>35</v>
      </c>
      <c r="U74" s="18" t="s">
        <v>57</v>
      </c>
      <c r="V74" s="17" t="s">
        <v>218</v>
      </c>
      <c r="W74" s="35" t="s">
        <v>433</v>
      </c>
      <c r="X74" s="22" t="s">
        <v>348</v>
      </c>
      <c r="Y74" s="51">
        <f t="shared" si="14"/>
        <v>41264</v>
      </c>
      <c r="Z74" s="46">
        <v>41381</v>
      </c>
    </row>
    <row r="75" spans="1:26" s="13" customFormat="1" ht="84" x14ac:dyDescent="0.2">
      <c r="A75" s="24" t="s">
        <v>321</v>
      </c>
      <c r="B75" s="26" t="s">
        <v>424</v>
      </c>
      <c r="C75" s="18" t="s">
        <v>322</v>
      </c>
      <c r="D75" s="18" t="s">
        <v>14</v>
      </c>
      <c r="E75" s="19" t="s">
        <v>23</v>
      </c>
      <c r="F75" s="34">
        <v>23280000</v>
      </c>
      <c r="G75" s="21" t="s">
        <v>323</v>
      </c>
      <c r="H75" s="15" t="s">
        <v>324</v>
      </c>
      <c r="I75" s="15"/>
      <c r="J75" s="7">
        <v>41256</v>
      </c>
      <c r="K75" s="7">
        <v>41267</v>
      </c>
      <c r="L75" s="17" t="s">
        <v>188</v>
      </c>
      <c r="M75" s="7">
        <v>41269</v>
      </c>
      <c r="N75" s="7"/>
      <c r="O75" s="17"/>
      <c r="P75" s="7">
        <v>41269</v>
      </c>
      <c r="Q75" s="23">
        <v>0</v>
      </c>
      <c r="R75" s="23">
        <f t="shared" si="13"/>
        <v>23280000</v>
      </c>
      <c r="S75" s="17">
        <v>766</v>
      </c>
      <c r="T75" s="30" t="s">
        <v>34</v>
      </c>
      <c r="U75" s="18" t="s">
        <v>57</v>
      </c>
      <c r="V75" s="17" t="s">
        <v>218</v>
      </c>
      <c r="W75" s="35" t="s">
        <v>433</v>
      </c>
      <c r="X75" s="22" t="s">
        <v>348</v>
      </c>
      <c r="Y75" s="51">
        <f t="shared" si="14"/>
        <v>41269</v>
      </c>
      <c r="Z75" s="46">
        <v>41388</v>
      </c>
    </row>
    <row r="76" spans="1:26" s="13" customFormat="1" ht="21.75" customHeight="1" x14ac:dyDescent="0.2">
      <c r="A76" s="66"/>
      <c r="B76" s="67"/>
      <c r="C76" s="68"/>
      <c r="D76" s="68"/>
      <c r="E76" s="69"/>
      <c r="F76" s="70"/>
      <c r="G76" s="71"/>
      <c r="H76" s="72"/>
      <c r="I76" s="72"/>
      <c r="J76" s="73"/>
      <c r="K76" s="73"/>
      <c r="L76" s="74"/>
      <c r="M76" s="73"/>
      <c r="N76" s="73"/>
      <c r="O76" s="74"/>
      <c r="P76" s="73"/>
      <c r="Q76" s="80" t="s">
        <v>427</v>
      </c>
      <c r="R76" s="80">
        <f>SUBTOTAL(9,R5:R75)</f>
        <v>5448588534.6100006</v>
      </c>
      <c r="S76" s="74"/>
      <c r="T76" s="75"/>
      <c r="U76" s="68"/>
      <c r="V76" s="74"/>
      <c r="W76" s="76"/>
      <c r="X76" s="77"/>
      <c r="Y76" s="78"/>
      <c r="Z76" s="79"/>
    </row>
    <row r="1048570" spans="26:26" x14ac:dyDescent="0.2">
      <c r="Z1048570" s="1"/>
    </row>
    <row r="1048571" spans="26:26" x14ac:dyDescent="0.2">
      <c r="Z1048571" s="1"/>
    </row>
    <row r="1048572" spans="26:26" x14ac:dyDescent="0.2">
      <c r="Z1048572" s="86"/>
    </row>
    <row r="1048573" spans="26:26" x14ac:dyDescent="0.2">
      <c r="Z1048573" s="86"/>
    </row>
    <row r="1048574" spans="26:26" x14ac:dyDescent="0.2">
      <c r="Z1048574" s="45"/>
    </row>
    <row r="1048575" spans="26:26" x14ac:dyDescent="0.2">
      <c r="Z1048575" s="45"/>
    </row>
  </sheetData>
  <autoFilter ref="A4:Z75">
    <filterColumn colId="0">
      <filters>
        <filter val="1"/>
        <filter val="11"/>
        <filter val="12"/>
        <filter val="14"/>
        <filter val="15"/>
        <filter val="16"/>
        <filter val="17"/>
        <filter val="18"/>
        <filter val="19"/>
        <filter val="2"/>
        <filter val="20"/>
        <filter val="21"/>
        <filter val="22"/>
        <filter val="23"/>
        <filter val="24"/>
        <filter val="25"/>
        <filter val="26"/>
        <filter val="27"/>
        <filter val="28"/>
        <filter val="29"/>
        <filter val="3"/>
        <filter val="30"/>
        <filter val="5"/>
        <filter val="6"/>
        <filter val="7"/>
        <filter val="8"/>
        <filter val="9"/>
        <filter val="Acuerdo de Corresponsabilidad 010 de 2012"/>
        <filter val="Anexo Nº 10 al Cto. 52/09"/>
        <filter val="Anexo Nº 9 al Cto. 52/09"/>
        <filter val="Comodato 13/12"/>
        <filter val="Invitación Pública 02 de 2012"/>
        <filter val="Invitación Pública 03 de 2012"/>
        <filter val="Invitación Pública 04 de 2012"/>
        <filter val="Invitación Pública 09 de 2012"/>
        <filter val="Invitación Pública 11 de 2012"/>
        <filter val="Invitación Pública 12 de 2012"/>
        <filter val="Invitación Pública 13 de 2012"/>
        <filter val="Invitación Pública 15 de 2012"/>
        <filter val="Invitación Pública 19 de 2012"/>
        <filter val="Invitación Pública 20 de 2012"/>
        <filter val="Invitación Pública 22 de 2012"/>
        <filter val="Invitación Pública 23 de 2012"/>
        <filter val="Invitación Pública 24 de 2012"/>
        <filter val="Invitación Pública 25 de 2012"/>
        <filter val="Invitación Pública 26 de 2012"/>
        <filter val="Invitación Pública 27 de 2012"/>
        <filter val="Invitación Pública 28 de 2012"/>
        <filter val="Invitación Pública 31 de 2012"/>
        <filter val="Invitación Pública 32 de 2012"/>
        <filter val="Invitación Pública 33 de 2012"/>
        <filter val="Invitación Pública 35 de 2012"/>
        <filter val="Invitación Pública 36 de 2012"/>
        <filter val="Invitación Pública 37 de 2012"/>
        <filter val="Invitación Pública 38 de 2012"/>
        <filter val="Invitación Pública 40  de 2012"/>
        <filter val="Invitación Pública 41  de 2012"/>
        <filter val="Invitación Pública 42  de 2012"/>
        <filter val="Invitación Pública 43  de 2012"/>
        <filter val="Invitación Pública 45  de 2012"/>
        <filter val="Invitación Pública 47  de 2012"/>
        <filter val="Invitación Pública 48  de 2012"/>
        <filter val="Invitación Pública 49  de 2012"/>
        <filter val="Seguros"/>
      </filters>
    </filterColumn>
  </autoFilter>
  <mergeCells count="26">
    <mergeCell ref="P3:P4"/>
    <mergeCell ref="A1:B2"/>
    <mergeCell ref="C1:V1"/>
    <mergeCell ref="C2:V2"/>
    <mergeCell ref="A3:A4"/>
    <mergeCell ref="B3:B4"/>
    <mergeCell ref="C3:C4"/>
    <mergeCell ref="D3:D4"/>
    <mergeCell ref="E3:E4"/>
    <mergeCell ref="F3:F4"/>
    <mergeCell ref="J3:J4"/>
    <mergeCell ref="K3:K4"/>
    <mergeCell ref="L3:L4"/>
    <mergeCell ref="M3:M4"/>
    <mergeCell ref="N3:N4"/>
    <mergeCell ref="O3:O4"/>
    <mergeCell ref="X3:X4"/>
    <mergeCell ref="Y3:Y4"/>
    <mergeCell ref="Z3:Z4"/>
    <mergeCell ref="Z1048572:Z1048573"/>
    <mergeCell ref="Q3:Q4"/>
    <mergeCell ref="R3:R4"/>
    <mergeCell ref="S3:S4"/>
    <mergeCell ref="T3:T4"/>
    <mergeCell ref="U3:V3"/>
    <mergeCell ref="W3:W4"/>
  </mergeCells>
  <pageMargins left="0.70866141732283472" right="0.70866141732283472" top="0.74803149606299213" bottom="0.74803149606299213" header="0.31496062992125984" footer="0.31496062992125984"/>
  <pageSetup paperSize="5" scale="4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CONTRATOS, ADIC Y PRORR 2012</vt:lpstr>
      <vt:lpstr>'CONTRATOS, ADIC Y PRORR 2012'!Área_de_impresión</vt:lpstr>
    </vt:vector>
  </TitlesOfParts>
  <Company>Contraloria De Bogota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Garzón C.</dc:creator>
  <cp:lastModifiedBy>Dm1</cp:lastModifiedBy>
  <cp:lastPrinted>2016-02-16T04:50:10Z</cp:lastPrinted>
  <dcterms:created xsi:type="dcterms:W3CDTF">2005-08-09T16:39:02Z</dcterms:created>
  <dcterms:modified xsi:type="dcterms:W3CDTF">2016-05-11T05:23:20Z</dcterms:modified>
</cp:coreProperties>
</file>